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27C804-BF0A-482B-B2CA-89E91BB9372F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<sst xmlns="http://schemas.openxmlformats.org/spreadsheetml/2006/main" count="452" uniqueCount="172">
  <si>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</si>
  <si>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</si>
  <si>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</si>
  <si>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</si>
  <si>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</si>
  <si>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</si>
  <si>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</si>
  <si>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</si>
  <si>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</si>
  <si>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</si>
  <si>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</si>
  <si>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</si>
  <si>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</si>
  <si>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</si>
  <si>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</si>
  <si>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</si>
  <si>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</si>
  <si>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</si>
  <si>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</si>
  <si>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</si>
  <si>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</si>
  <si>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</si>
  <si>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</si>
  <si>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</si>
  <si>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</si>
  <si>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</si>
  <si>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</si>
  <si>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</si>
  <si>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</si>
  <si>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</si>
  <si>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</si>
  <si>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</si>
  <si>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</si>
  <si>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</si>
  <si>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</si>
  <si>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</si>
  <si>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</si>
  <si>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</si>
  <si>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</si>
  <si>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</si>
  <si>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</si>
  <si>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</si>
  <si>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</si>
  <si>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</si>
  <si>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</si>
  <si>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</si>
  <si>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</si>
  <si>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</si>
  <si>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</si>
  <si>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</si>
  <si>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</si>
  <si>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</si>
  <si>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</si>
  <si>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</si>
  <si>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</si>
  <si>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</si>
  <si>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</si>
  <si>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</si>
  <si>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</si>
  <si>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</si>
  <si>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</si>
  <si>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</si>
  <si>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</si>
  <si>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</si>
  <si>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</si>
  <si>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</si>
  <si>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</si>
  <si>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</si>
  <si>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</si>
  <si>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</si>
  <si>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</si>
  <si>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</si>
  <si>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</si>
  <si>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</si>
  <si>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</si>
  <si>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</si>
  <si>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</si>
  <si>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</si>
  <si>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</si>
  <si>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</si>
  <si>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</si>
  <si>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</si>
  <si>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</si>
  <si>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</si>
  <si>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</si>
  <si>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</si>
  <si>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</si>
  <si>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</si>
  <si>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</si>
  <si>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</si>
  <si>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</si>
  <si>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</si>
  <si>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</si>
  <si>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</si>
  <si>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</si>
  <si>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</si>
  <si>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</si>
  <si>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</si>
  <si>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</si>
  <si>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</si>
  <si>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</si>
  <si>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</si>
  <si>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</si>
  <si>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</si>
  <si>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</si>
  <si>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</si>
  <si>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</si>
  <si>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</si>
  <si>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</si>
  <si>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</si>
  <si>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</si>
  <si>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</si>
  <si>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</si>
  <si>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</si>
  <si>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</si>
  <si>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</si>
  <si>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</si>
  <si>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</si>
  <si>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</si>
  <si>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</si>
  <si>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</si>
  <si>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</si>
  <si>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</si>
  <si>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</si>
  <si>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</si>
  <si>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</si>
  <si>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</si>
  <si>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</si>
  <si>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</si>
  <si>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</si>
  <si>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</si>
  <si>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</si>
  <si>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</si>
  <si>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</si>
  <si>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</si>
  <si>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</si>
  <si>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</si>
  <si>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</si>
  <si>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</si>
  <si>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</si>
  <si>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</si>
  <si>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</si>
  <si>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</si>
  <si>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</si>
  <si>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</si>
  <si>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</si>
  <si>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</si>
  <si>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</si>
  <si>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</si>
  <si>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</si>
  <si>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</si>
  <si>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</si>
  <si>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</si>
  <si>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</si>
  <si>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</si>
  <si>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</si>
  <si>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</si>
  <si>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</si>
  <si>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</si>
  <si>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</si>
  <si>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</si>
  <si>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</si>
  <si>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</si>
  <si>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</si>
  <si>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</si>
  <si>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</si>
  <si>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</si>
  <si>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</si>
  <si>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</si>
  <si>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</si>
  <si>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>Control</t>
    <phoneticPr fontId="5" type="noConversion"/>
  </si>
  <si>
    <t>25.KCC.BRUNSWICK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</si>
</sst>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1A5CBC73-57FE-4EE4-A984-FF29065C552C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31</c:v>
                </c:pt>
                <c:pt idx="6">
                  <c:v>31</c:v>
                </c:pt>
                <c:pt idx="7">
                  <c:v>55</c:v>
                </c:pt>
                <c:pt idx="8">
                  <c:v>65</c:v>
                </c:pt>
                <c:pt idx="9">
                  <c:v>67</c:v>
                </c:pt>
                <c:pt idx="10">
                  <c:v>70</c:v>
                </c:pt>
                <c:pt idx="11">
                  <c:v>80</c:v>
                </c:pt>
                <c:pt idx="12">
                  <c:v>85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85</c:v>
                </c:pt>
                <c:pt idx="27">
                  <c:v>80</c:v>
                </c:pt>
                <c:pt idx="28">
                  <c:v>70</c:v>
                </c:pt>
                <c:pt idx="29">
                  <c:v>67</c:v>
                </c:pt>
                <c:pt idx="30">
                  <c:v>65</c:v>
                </c:pt>
                <c:pt idx="31">
                  <c:v>55</c:v>
                </c:pt>
                <c:pt idx="32">
                  <c:v>31</c:v>
                </c:pt>
                <c:pt idx="33">
                  <c:v>31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45</c:v>
                </c:pt>
                <c:pt idx="8">
                  <c:v>55</c:v>
                </c:pt>
                <c:pt idx="9">
                  <c:v>57</c:v>
                </c:pt>
                <c:pt idx="10">
                  <c:v>60</c:v>
                </c:pt>
                <c:pt idx="11">
                  <c:v>60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77</c:v>
                </c:pt>
                <c:pt idx="25">
                  <c:v>70</c:v>
                </c:pt>
                <c:pt idx="26">
                  <c:v>70</c:v>
                </c:pt>
                <c:pt idx="27">
                  <c:v>60</c:v>
                </c:pt>
                <c:pt idx="28">
                  <c:v>60</c:v>
                </c:pt>
                <c:pt idx="29">
                  <c:v>57</c:v>
                </c:pt>
                <c:pt idx="30">
                  <c:v>55</c:v>
                </c:pt>
                <c:pt idx="31">
                  <c:v>45</c:v>
                </c:pt>
                <c:pt idx="32">
                  <c:v>26</c:v>
                </c:pt>
                <c:pt idx="33">
                  <c:v>26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22</c:v>
                </c:pt>
                <c:pt idx="6">
                  <c:v>22</c:v>
                </c:pt>
                <c:pt idx="7">
                  <c:v>35</c:v>
                </c:pt>
                <c:pt idx="8">
                  <c:v>45</c:v>
                </c:pt>
                <c:pt idx="9">
                  <c:v>47</c:v>
                </c:pt>
                <c:pt idx="10">
                  <c:v>50</c:v>
                </c:pt>
                <c:pt idx="11">
                  <c:v>50</c:v>
                </c:pt>
                <c:pt idx="12">
                  <c:v>60</c:v>
                </c:pt>
                <c:pt idx="13">
                  <c:v>60</c:v>
                </c:pt>
                <c:pt idx="14">
                  <c:v>67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67</c:v>
                </c:pt>
                <c:pt idx="25">
                  <c:v>60</c:v>
                </c:pt>
                <c:pt idx="26">
                  <c:v>60</c:v>
                </c:pt>
                <c:pt idx="27">
                  <c:v>50</c:v>
                </c:pt>
                <c:pt idx="28">
                  <c:v>50</c:v>
                </c:pt>
                <c:pt idx="29">
                  <c:v>47</c:v>
                </c:pt>
                <c:pt idx="30">
                  <c:v>45</c:v>
                </c:pt>
                <c:pt idx="31">
                  <c:v>35</c:v>
                </c:pt>
                <c:pt idx="32">
                  <c:v>22</c:v>
                </c:pt>
                <c:pt idx="33">
                  <c:v>22</c:v>
                </c:pt>
                <c:pt idx="34">
                  <c:v>11</c:v>
                </c:pt>
                <c:pt idx="35">
                  <c:v>11</c:v>
                </c:pt>
                <c:pt idx="36">
                  <c:v>8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25</c:v>
                </c:pt>
                <c:pt idx="9">
                  <c:v>27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47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47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27</c:v>
                </c:pt>
                <c:pt idx="30">
                  <c:v>25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9</c:v>
                </c:pt>
                <c:pt idx="35">
                  <c:v>9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28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28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13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7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0.13790419161676645</c:v>
                </c:pt>
                <c:pt idx="3">
                  <c:v>0.17017964071856284</c:v>
                </c:pt>
                <c:pt idx="4">
                  <c:v>0.17017964071856284</c:v>
                </c:pt>
                <c:pt idx="5">
                  <c:v>0.33658682634730536</c:v>
                </c:pt>
                <c:pt idx="6">
                  <c:v>0.33658682634730536</c:v>
                </c:pt>
                <c:pt idx="7">
                  <c:v>0.51892215568862277</c:v>
                </c:pt>
                <c:pt idx="8">
                  <c:v>0.63293413173652691</c:v>
                </c:pt>
                <c:pt idx="9">
                  <c:v>0.66562874251497006</c:v>
                </c:pt>
                <c:pt idx="10">
                  <c:v>0.70838323353293409</c:v>
                </c:pt>
                <c:pt idx="11">
                  <c:v>0.74191616766467061</c:v>
                </c:pt>
                <c:pt idx="12">
                  <c:v>0.86347305389221551</c:v>
                </c:pt>
                <c:pt idx="13">
                  <c:v>0.93389221556886226</c:v>
                </c:pt>
                <c:pt idx="14">
                  <c:v>0.99508982035928151</c:v>
                </c:pt>
                <c:pt idx="15">
                  <c:v>1.0864670658682634</c:v>
                </c:pt>
                <c:pt idx="16">
                  <c:v>1.0864670658682634</c:v>
                </c:pt>
                <c:pt idx="17">
                  <c:v>1.0864670658682634</c:v>
                </c:pt>
                <c:pt idx="18">
                  <c:v>1.0864670658682634</c:v>
                </c:pt>
                <c:pt idx="19">
                  <c:v>1.0864670658682634</c:v>
                </c:pt>
                <c:pt idx="20">
                  <c:v>1.0864670658682634</c:v>
                </c:pt>
                <c:pt idx="21">
                  <c:v>1.0864670658682634</c:v>
                </c:pt>
                <c:pt idx="22">
                  <c:v>1.0864670658682634</c:v>
                </c:pt>
                <c:pt idx="23">
                  <c:v>1.0864670658682634</c:v>
                </c:pt>
                <c:pt idx="24">
                  <c:v>0.99508982035928151</c:v>
                </c:pt>
                <c:pt idx="25">
                  <c:v>0.91041916167664672</c:v>
                </c:pt>
                <c:pt idx="26">
                  <c:v>0.86347305389221551</c:v>
                </c:pt>
                <c:pt idx="27">
                  <c:v>0.74191616766467061</c:v>
                </c:pt>
                <c:pt idx="28">
                  <c:v>0.70838323353293409</c:v>
                </c:pt>
                <c:pt idx="29">
                  <c:v>0.66562874251497006</c:v>
                </c:pt>
                <c:pt idx="30">
                  <c:v>0.63293413173652691</c:v>
                </c:pt>
                <c:pt idx="31">
                  <c:v>0.51892215568862277</c:v>
                </c:pt>
                <c:pt idx="32">
                  <c:v>0.33658682634730536</c:v>
                </c:pt>
                <c:pt idx="33">
                  <c:v>0.33658682634730536</c:v>
                </c:pt>
                <c:pt idx="34">
                  <c:v>0.17017964071856284</c:v>
                </c:pt>
                <c:pt idx="35">
                  <c:v>0.17017964071856284</c:v>
                </c:pt>
                <c:pt idx="36">
                  <c:v>0.13790419161676645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45606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 t="s">
        <v>169</v>
      </c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171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24.178083832335329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 t="s">
        <v>170</v>
      </c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16</v>
      </c>
      <c r="L21" s="250"/>
      <c r="M21" s="251"/>
      <c r="N21" s="133"/>
      <c r="O21" s="249">
        <v>23</v>
      </c>
      <c r="P21" s="250"/>
      <c r="Q21" s="251"/>
      <c r="R21" s="133"/>
      <c r="S21" s="249">
        <v>30</v>
      </c>
      <c r="T21" s="250"/>
      <c r="U21" s="251"/>
      <c r="V21" s="133"/>
      <c r="W21" s="249">
        <v>36</v>
      </c>
      <c r="X21" s="250"/>
      <c r="Y21" s="251"/>
      <c r="Z21" s="133"/>
      <c r="AA21" s="249">
        <v>43</v>
      </c>
      <c r="AB21" s="250"/>
      <c r="AC21" s="251"/>
      <c r="AD21" s="133"/>
      <c r="AE21" s="249"/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4.5999999999999996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4.5999999999999996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5.0999999999999996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4.7178740444120866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4.5999999999999996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4.5999999999999996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5.0999999999999996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4.7178740444120857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7.8634730538922142</v>
      </c>
      <c r="H25" s="253"/>
      <c r="I25" s="254"/>
      <c r="J25" s="94"/>
      <c r="K25" s="252">
        <f>IF(K21="","",Sheet1!AQ13)</f>
        <v>6.5120958083832363</v>
      </c>
      <c r="L25" s="253"/>
      <c r="M25" s="254"/>
      <c r="N25" s="94"/>
      <c r="O25" s="252">
        <f>IF(O21="","",Sheet1!AQ14)</f>
        <v>4.8442514970059873</v>
      </c>
      <c r="P25" s="253"/>
      <c r="Q25" s="254"/>
      <c r="R25" s="94"/>
      <c r="S25" s="252">
        <f>IF(S21="","",Sheet1!AQ15)</f>
        <v>3.336107784431138</v>
      </c>
      <c r="T25" s="253"/>
      <c r="U25" s="254"/>
      <c r="V25" s="94"/>
      <c r="W25" s="252">
        <f>IF(W21="","",Sheet1!AQ16)</f>
        <v>1.6221556886227539</v>
      </c>
      <c r="X25" s="253"/>
      <c r="Y25" s="254"/>
      <c r="Z25" s="94"/>
      <c r="AA25" s="252">
        <f>IF(AA21="","",Sheet1!AQ17)</f>
        <v>0</v>
      </c>
      <c r="AB25" s="253"/>
      <c r="AC25" s="254"/>
      <c r="AD25" s="94"/>
      <c r="AE25" s="252" t="str">
        <f>IF(AE21="","",Sheet1!AQ18)</f>
        <v/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15</v>
      </c>
      <c r="F29" s="152">
        <v>15</v>
      </c>
      <c r="G29" s="152">
        <v>15</v>
      </c>
      <c r="H29" s="152">
        <v>31</v>
      </c>
      <c r="I29" s="152">
        <v>31</v>
      </c>
      <c r="J29" s="152">
        <v>55</v>
      </c>
      <c r="K29" s="152">
        <v>65</v>
      </c>
      <c r="L29" s="152">
        <v>67</v>
      </c>
      <c r="M29" s="152">
        <v>70</v>
      </c>
      <c r="N29" s="152">
        <v>80</v>
      </c>
      <c r="O29" s="152">
        <v>85</v>
      </c>
      <c r="P29" s="152">
        <v>99</v>
      </c>
      <c r="Q29" s="152">
        <v>99</v>
      </c>
      <c r="R29" s="152">
        <v>99</v>
      </c>
      <c r="S29" s="152">
        <v>99</v>
      </c>
      <c r="T29" s="152">
        <v>99</v>
      </c>
      <c r="U29" s="152">
        <v>99</v>
      </c>
      <c r="V29" s="152">
        <v>99</v>
      </c>
      <c r="W29" s="152">
        <v>99</v>
      </c>
      <c r="X29" s="152">
        <v>99</v>
      </c>
      <c r="Y29" s="152">
        <v>99</v>
      </c>
      <c r="Z29" s="152">
        <v>99</v>
      </c>
      <c r="AA29" s="152">
        <v>99</v>
      </c>
      <c r="AB29" s="152">
        <v>99</v>
      </c>
      <c r="AC29" s="152">
        <v>85</v>
      </c>
      <c r="AD29" s="152">
        <v>80</v>
      </c>
      <c r="AE29" s="152">
        <v>70</v>
      </c>
      <c r="AF29" s="152">
        <v>67</v>
      </c>
      <c r="AG29" s="152">
        <v>65</v>
      </c>
      <c r="AH29" s="152">
        <v>55</v>
      </c>
      <c r="AI29" s="152">
        <v>31</v>
      </c>
      <c r="AJ29" s="152">
        <v>31</v>
      </c>
      <c r="AK29" s="152">
        <v>15</v>
      </c>
      <c r="AL29" s="152">
        <v>15</v>
      </c>
      <c r="AM29" s="152">
        <v>15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13</v>
      </c>
      <c r="F30" s="155">
        <v>13</v>
      </c>
      <c r="G30" s="155">
        <v>13</v>
      </c>
      <c r="H30" s="155">
        <v>26</v>
      </c>
      <c r="I30" s="155">
        <v>26</v>
      </c>
      <c r="J30" s="155">
        <v>45</v>
      </c>
      <c r="K30" s="155">
        <v>55</v>
      </c>
      <c r="L30" s="155">
        <v>57</v>
      </c>
      <c r="M30" s="155">
        <v>60</v>
      </c>
      <c r="N30" s="155">
        <v>60</v>
      </c>
      <c r="O30" s="155">
        <v>70</v>
      </c>
      <c r="P30" s="155">
        <v>77</v>
      </c>
      <c r="Q30" s="155">
        <v>77</v>
      </c>
      <c r="R30" s="155">
        <v>85</v>
      </c>
      <c r="S30" s="155">
        <v>85</v>
      </c>
      <c r="T30" s="155">
        <v>85</v>
      </c>
      <c r="U30" s="155">
        <v>85</v>
      </c>
      <c r="V30" s="155">
        <v>85</v>
      </c>
      <c r="W30" s="155">
        <v>85</v>
      </c>
      <c r="X30" s="155">
        <v>85</v>
      </c>
      <c r="Y30" s="155">
        <v>85</v>
      </c>
      <c r="Z30" s="155">
        <v>85</v>
      </c>
      <c r="AA30" s="155">
        <v>77</v>
      </c>
      <c r="AB30" s="155">
        <v>70</v>
      </c>
      <c r="AC30" s="155">
        <v>70</v>
      </c>
      <c r="AD30" s="155">
        <v>60</v>
      </c>
      <c r="AE30" s="155">
        <v>60</v>
      </c>
      <c r="AF30" s="155">
        <v>57</v>
      </c>
      <c r="AG30" s="155">
        <v>55</v>
      </c>
      <c r="AH30" s="155">
        <v>45</v>
      </c>
      <c r="AI30" s="155">
        <v>26</v>
      </c>
      <c r="AJ30" s="155">
        <v>26</v>
      </c>
      <c r="AK30" s="155">
        <v>13</v>
      </c>
      <c r="AL30" s="155">
        <v>13</v>
      </c>
      <c r="AM30" s="155">
        <v>13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8</v>
      </c>
      <c r="F31" s="155">
        <v>11</v>
      </c>
      <c r="G31" s="155">
        <v>11</v>
      </c>
      <c r="H31" s="155">
        <v>22</v>
      </c>
      <c r="I31" s="155">
        <v>22</v>
      </c>
      <c r="J31" s="155">
        <v>35</v>
      </c>
      <c r="K31" s="155">
        <v>45</v>
      </c>
      <c r="L31" s="155">
        <v>47</v>
      </c>
      <c r="M31" s="155">
        <v>50</v>
      </c>
      <c r="N31" s="155">
        <v>50</v>
      </c>
      <c r="O31" s="155">
        <v>60</v>
      </c>
      <c r="P31" s="155">
        <v>60</v>
      </c>
      <c r="Q31" s="155">
        <v>67</v>
      </c>
      <c r="R31" s="155">
        <v>75</v>
      </c>
      <c r="S31" s="155">
        <v>75</v>
      </c>
      <c r="T31" s="155">
        <v>75</v>
      </c>
      <c r="U31" s="155">
        <v>75</v>
      </c>
      <c r="V31" s="155">
        <v>75</v>
      </c>
      <c r="W31" s="155">
        <v>75</v>
      </c>
      <c r="X31" s="155">
        <v>75</v>
      </c>
      <c r="Y31" s="155">
        <v>75</v>
      </c>
      <c r="Z31" s="155">
        <v>75</v>
      </c>
      <c r="AA31" s="155">
        <v>67</v>
      </c>
      <c r="AB31" s="155">
        <v>60</v>
      </c>
      <c r="AC31" s="155">
        <v>60</v>
      </c>
      <c r="AD31" s="155">
        <v>50</v>
      </c>
      <c r="AE31" s="155">
        <v>50</v>
      </c>
      <c r="AF31" s="155">
        <v>47</v>
      </c>
      <c r="AG31" s="155">
        <v>45</v>
      </c>
      <c r="AH31" s="155">
        <v>35</v>
      </c>
      <c r="AI31" s="155">
        <v>22</v>
      </c>
      <c r="AJ31" s="155">
        <v>22</v>
      </c>
      <c r="AK31" s="155">
        <v>11</v>
      </c>
      <c r="AL31" s="155">
        <v>11</v>
      </c>
      <c r="AM31" s="155">
        <v>8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7</v>
      </c>
      <c r="F32" s="155">
        <v>9</v>
      </c>
      <c r="G32" s="155">
        <v>9</v>
      </c>
      <c r="H32" s="155">
        <v>19</v>
      </c>
      <c r="I32" s="155">
        <v>19</v>
      </c>
      <c r="J32" s="155">
        <v>19</v>
      </c>
      <c r="K32" s="155">
        <v>25</v>
      </c>
      <c r="L32" s="155">
        <v>27</v>
      </c>
      <c r="M32" s="155">
        <v>30</v>
      </c>
      <c r="N32" s="155">
        <v>30</v>
      </c>
      <c r="O32" s="155">
        <v>40</v>
      </c>
      <c r="P32" s="155">
        <v>40</v>
      </c>
      <c r="Q32" s="155">
        <v>47</v>
      </c>
      <c r="R32" s="155">
        <v>55</v>
      </c>
      <c r="S32" s="155">
        <v>55</v>
      </c>
      <c r="T32" s="155">
        <v>55</v>
      </c>
      <c r="U32" s="155">
        <v>55</v>
      </c>
      <c r="V32" s="155">
        <v>55</v>
      </c>
      <c r="W32" s="155">
        <v>55</v>
      </c>
      <c r="X32" s="155">
        <v>55</v>
      </c>
      <c r="Y32" s="155">
        <v>55</v>
      </c>
      <c r="Z32" s="155">
        <v>55</v>
      </c>
      <c r="AA32" s="155">
        <v>47</v>
      </c>
      <c r="AB32" s="155">
        <v>40</v>
      </c>
      <c r="AC32" s="155">
        <v>40</v>
      </c>
      <c r="AD32" s="155">
        <v>30</v>
      </c>
      <c r="AE32" s="155">
        <v>30</v>
      </c>
      <c r="AF32" s="155">
        <v>27</v>
      </c>
      <c r="AG32" s="155">
        <v>25</v>
      </c>
      <c r="AH32" s="155">
        <v>19</v>
      </c>
      <c r="AI32" s="155">
        <v>19</v>
      </c>
      <c r="AJ32" s="155">
        <v>19</v>
      </c>
      <c r="AK32" s="155">
        <v>9</v>
      </c>
      <c r="AL32" s="155">
        <v>9</v>
      </c>
      <c r="AM32" s="155">
        <v>7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7</v>
      </c>
      <c r="G33" s="155">
        <v>7</v>
      </c>
      <c r="H33" s="155">
        <v>10</v>
      </c>
      <c r="I33" s="155">
        <v>10</v>
      </c>
      <c r="J33" s="155">
        <v>10</v>
      </c>
      <c r="K33" s="155">
        <v>10</v>
      </c>
      <c r="L33" s="155">
        <v>13</v>
      </c>
      <c r="M33" s="155">
        <v>15</v>
      </c>
      <c r="N33" s="155">
        <v>15</v>
      </c>
      <c r="O33" s="155">
        <v>20</v>
      </c>
      <c r="P33" s="155">
        <v>20</v>
      </c>
      <c r="Q33" s="155">
        <v>28</v>
      </c>
      <c r="R33" s="155">
        <v>35</v>
      </c>
      <c r="S33" s="155">
        <v>35</v>
      </c>
      <c r="T33" s="155">
        <v>35</v>
      </c>
      <c r="U33" s="155">
        <v>35</v>
      </c>
      <c r="V33" s="155">
        <v>35</v>
      </c>
      <c r="W33" s="155">
        <v>35</v>
      </c>
      <c r="X33" s="155">
        <v>35</v>
      </c>
      <c r="Y33" s="155">
        <v>35</v>
      </c>
      <c r="Z33" s="155">
        <v>35</v>
      </c>
      <c r="AA33" s="155">
        <v>28</v>
      </c>
      <c r="AB33" s="155">
        <v>20</v>
      </c>
      <c r="AC33" s="155">
        <v>20</v>
      </c>
      <c r="AD33" s="155">
        <v>15</v>
      </c>
      <c r="AE33" s="155">
        <v>15</v>
      </c>
      <c r="AF33" s="155">
        <v>13</v>
      </c>
      <c r="AG33" s="155">
        <v>10</v>
      </c>
      <c r="AH33" s="155">
        <v>10</v>
      </c>
      <c r="AI33" s="155">
        <v>10</v>
      </c>
      <c r="AJ33" s="155">
        <v>10</v>
      </c>
      <c r="AK33" s="155">
        <v>7</v>
      </c>
      <c r="AL33" s="155">
        <v>7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6"/>
    </row>
    <row r="36" spans="1:41" s="72" customFormat="1" ht="36" customHeight="1" thickBot="1" x14ac:dyDescent="0.4">
      <c r="A36" s="265">
        <v>8</v>
      </c>
      <c r="B36" s="26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25.KCC.BRUNSWICK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21.4</v>
      </c>
      <c r="D5" s="108">
        <f>_xlfn.IFS(C5="","",C5&gt;0,TRUNC((AVERAGE(C7))/C5,1),C5=0,"")</f>
        <v>4.5999999999999996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6.8</v>
      </c>
      <c r="J5" s="46">
        <f>_xlfn.IFS(I5="","",I5&gt;0,TRUNC((AVERAGE(I7))/I5,1),I5=0,"")</f>
        <v>5.0999999999999996</v>
      </c>
      <c r="K5" s="124"/>
      <c r="L5" s="124"/>
      <c r="M5" s="44" t="s">
        <v>80</v>
      </c>
      <c r="N5" s="15" t="s">
        <v>70</v>
      </c>
      <c r="O5" s="40">
        <f>AVERAGE(Sheet1!D30:H30)</f>
        <v>7.1760479041916153E-2</v>
      </c>
      <c r="P5" s="46">
        <f>_xlfn.IFS(O5="","",O5&gt;0,TRUNC((AVERAGE(O7))/O5,1),O5=0,"")</f>
        <v>4.5999999999999996</v>
      </c>
      <c r="Q5" s="114"/>
      <c r="R5" s="115"/>
      <c r="S5" s="45" t="s">
        <v>80</v>
      </c>
      <c r="T5" s="15" t="s">
        <v>70</v>
      </c>
      <c r="U5" s="40">
        <f>AVERAGE(Sheet1!D34:H34)</f>
        <v>1.7101796407185628E-2</v>
      </c>
      <c r="V5" s="46">
        <f>_xlfn.IFS(U5="","",U5&gt;0,TRUNC((AVERAGE(U7))/U5,1),U5=0,"")</f>
        <v>5.0999999999999996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21.4</v>
      </c>
      <c r="D6" s="108">
        <f>_xlfn.IFS(C6="","",C6&gt;0,TRUNC((AVERAGE(C7))/C6,1),C6=0,"")</f>
        <v>4.5999999999999996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6.8</v>
      </c>
      <c r="J6" s="46">
        <f>_xlfn.IFS(I6="","",I6&gt;0,TRUNC((AVERAGE(I7))/I6,1),I6=0,"")</f>
        <v>5.0999999999999996</v>
      </c>
      <c r="K6" s="124"/>
      <c r="L6" s="124"/>
      <c r="M6" s="44" t="s">
        <v>79</v>
      </c>
      <c r="N6" s="15" t="s">
        <v>82</v>
      </c>
      <c r="O6" s="40">
        <f>AVERAGE(Sheet1!AH30:AL30)</f>
        <v>7.1760479041916153E-2</v>
      </c>
      <c r="P6" s="46">
        <f>_xlfn.IFS(O6="","",O6&gt;0,TRUNC((AVERAGE(O7))/O6,1),O6=0,"")</f>
        <v>4.5999999999999996</v>
      </c>
      <c r="Q6" s="114"/>
      <c r="R6" s="115"/>
      <c r="S6" s="45" t="s">
        <v>79</v>
      </c>
      <c r="T6" s="15" t="s">
        <v>82</v>
      </c>
      <c r="U6" s="40">
        <f>AVERAGE(Sheet1!AH34:AL34)</f>
        <v>1.7101796407185628E-2</v>
      </c>
      <c r="V6" s="46">
        <f>_xlfn.IFS(U6="","",U6&gt;0,TRUNC((AVERAGE(U7))/U6,1),U6=0,"")</f>
        <v>5.0999999999999996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99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0.33197604790419161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8.8023952095808392E-2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18.2</v>
      </c>
      <c r="D10" s="108">
        <f>_xlfn.IFS(C10="","",C10&gt;0,TRUNC((AVERAGE(C12))/C10,1),C10=0,"")</f>
        <v>4.5999999999999996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6.102994011976047E-2</v>
      </c>
      <c r="P10" s="46">
        <f>_xlfn.IFS(O10="","",O10&gt;0,TRUNC((AVERAGE(O12))/O10,1),O10=0,"")</f>
        <v>4.5999999999999996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18.2</v>
      </c>
      <c r="D11" s="134">
        <f>_xlfn.IFS(C11="","",C11&gt;0,TRUNC((AVERAGE(C12))/C11,1),C11=0,"")</f>
        <v>4.5999999999999996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6.1029940119760484E-2</v>
      </c>
      <c r="P11" s="46">
        <f>_xlfn.IFS(O11="","",O11&gt;0,TRUNC((AVERAGE(O12))/O11,1),O11=0,"")</f>
        <v>4.5999999999999996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0.28502994011976046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14.8</v>
      </c>
      <c r="D15" s="108">
        <f>_xlfn.IFS(C15="","",C15&gt;0,TRUNC((AVERAGE(C17))/C15,1),C15=0,"")</f>
        <v>5</v>
      </c>
      <c r="E15" s="114"/>
      <c r="F15" s="115"/>
      <c r="G15" s="45" t="s">
        <v>80</v>
      </c>
      <c r="H15" s="15" t="s">
        <v>70</v>
      </c>
      <c r="I15" s="16" t="str">
        <f>IF('Pattern Design'!V35="","",AVERAGE('Pattern Design'!E35:I35))</f>
        <v/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4.3425149700598797E-2</v>
      </c>
      <c r="P15" s="46">
        <f>_xlfn.IFS(O15="","",O15&gt;0,TRUNC((AVERAGE(O17))/O15,1),O15=0,"")</f>
        <v>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14.8</v>
      </c>
      <c r="D16" s="108">
        <f>_xlfn.IFS(C16="","",C16&gt;0,TRUNC((AVERAGE(C17))/C16,1),C16=0,"")</f>
        <v>5</v>
      </c>
      <c r="E16" s="114"/>
      <c r="F16" s="115"/>
      <c r="G16" s="45" t="s">
        <v>79</v>
      </c>
      <c r="H16" s="15" t="s">
        <v>82</v>
      </c>
      <c r="I16" s="16" t="str">
        <f>IF('Pattern Design'!V35="","",AVERAGE('Pattern Design'!AI35:AM35))</f>
        <v/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4.3425149700598804E-2</v>
      </c>
      <c r="P16" s="46">
        <f>_xlfn.IFS(O16="","",O16&gt;0,TRUNC((AVERAGE(O17))/O16,1),O16=0,"")</f>
        <v>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75</v>
      </c>
      <c r="D17" s="110"/>
      <c r="E17" s="114"/>
      <c r="F17" s="115"/>
      <c r="G17" s="45" t="s">
        <v>81</v>
      </c>
      <c r="H17" s="15" t="s">
        <v>72</v>
      </c>
      <c r="I17" s="16" t="str">
        <f>IF('Pattern Design'!V35="","",AVERAGE('Pattern Design'!T35:X35))</f>
        <v/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0.22005988023952097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12.6</v>
      </c>
      <c r="D20" s="108">
        <f>_xlfn.IFS(C20="","",C20&gt;0,TRUNC((AVERAGE(C22))/C20,1),C20=0,"")</f>
        <v>4.3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3.6970059880239527E-2</v>
      </c>
      <c r="P20" s="46">
        <f>_xlfn.IFS(O20="","",O20&gt;0,TRUNC((AVERAGE(O22))/O20,1),O20=0,"")</f>
        <v>4.3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12.6</v>
      </c>
      <c r="D21" s="108">
        <f>_xlfn.IFS(C21="","",C21&gt;0,TRUNC((AVERAGE(C22))/C21,1),C21=0,"")</f>
        <v>4.3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3.697005988023952E-2</v>
      </c>
      <c r="P21" s="46">
        <f>_xlfn.IFS(O21="","",O21&gt;0,TRUNC((AVERAGE(O22))/O21,1),O21=0,"")</f>
        <v>4.3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55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0.16137724550898203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4.7178740444120866</v>
      </c>
      <c r="B55" s="276"/>
      <c r="C55" s="276"/>
      <c r="D55" s="277"/>
      <c r="E55" s="288">
        <f>IFERROR((Sheet1!S39/Sheet1!I39),"")</f>
        <v>1.6623909697280654</v>
      </c>
      <c r="F55" s="288"/>
      <c r="G55" s="288"/>
      <c r="H55" s="289"/>
      <c r="I55" s="287">
        <f>IFERROR((Sheet1!S39/Sheet1!N39),"")</f>
        <v>1.0940401823400301</v>
      </c>
      <c r="J55" s="288"/>
      <c r="K55" s="289"/>
      <c r="L55" s="287">
        <f>IFERROR((Sheet1!S39/Sheet1!X39),"")</f>
        <v>1.0992366412213739</v>
      </c>
      <c r="M55" s="288"/>
      <c r="N55" s="289"/>
      <c r="O55" s="287">
        <f>IFERROR((Sheet1!S39/Sheet1!AC39),"")</f>
        <v>1.6623909697280654</v>
      </c>
      <c r="P55" s="288"/>
      <c r="Q55" s="288"/>
      <c r="R55" s="289"/>
      <c r="S55" s="275">
        <f>IFERROR(Sheet1!S39/Sheet1!AH39,"")</f>
        <v>4.7178740444120857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1.1000000000000001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1.3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25.KCC.BRUNSWICK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1.8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3.1</v>
      </c>
      <c r="E8" s="326"/>
      <c r="F8" s="326">
        <f>IFERROR(TRUNC((AVERAGE('Ratio Detail'!$C$7))/'Ratio Detail'!I7,1),"")</f>
        <v>2.8</v>
      </c>
      <c r="G8" s="326"/>
      <c r="H8" s="326">
        <f>IFERROR(TRUNC((AVERAGE('Ratio Detail'!$C$6))/'Ratio Detail'!I6,1),"")</f>
        <v>3.1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 t="str">
        <f>IFERROR(TRUNC((AVERAGE('Ratio Detail'!$C$5))/'Ratio Detail'!I10,1),"")</f>
        <v/>
      </c>
      <c r="E9" s="326"/>
      <c r="F9" s="326" t="str">
        <f>IFERROR(TRUNC((AVERAGE('Ratio Detail'!$C$7))/'Ratio Detail'!I12,1),"")</f>
        <v/>
      </c>
      <c r="G9" s="326"/>
      <c r="H9" s="326" t="str">
        <f>IFERROR(TRUNC((AVERAGE('Ratio Detail'!$C$6))/'Ratio Detail'!I11,1),"")</f>
        <v/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1.1538461538461537</v>
      </c>
      <c r="E15" s="19">
        <f>IFERROR('Pattern Design'!F29/'Pattern Design'!F30,"")</f>
        <v>1.1538461538461537</v>
      </c>
      <c r="F15" s="19">
        <f>IFERROR('Pattern Design'!G29/'Pattern Design'!G30,"")</f>
        <v>1.1538461538461537</v>
      </c>
      <c r="G15" s="19">
        <f>IFERROR('Pattern Design'!H29/'Pattern Design'!H30,"")</f>
        <v>1.1923076923076923</v>
      </c>
      <c r="H15" s="19">
        <f>IFERROR('Pattern Design'!I29/'Pattern Design'!I30,"")</f>
        <v>1.1923076923076923</v>
      </c>
      <c r="I15" s="19">
        <f>IFERROR('Pattern Design'!J29/'Pattern Design'!J30,"")</f>
        <v>1.2222222222222223</v>
      </c>
      <c r="J15" s="19">
        <f>IFERROR('Pattern Design'!K29/'Pattern Design'!K30,"")</f>
        <v>1.1818181818181819</v>
      </c>
      <c r="K15" s="19">
        <f>IFERROR('Pattern Design'!L29/'Pattern Design'!L30,"")</f>
        <v>1.1754385964912282</v>
      </c>
      <c r="L15" s="19">
        <f>IFERROR('Pattern Design'!M29/'Pattern Design'!M30,"")</f>
        <v>1.1666666666666667</v>
      </c>
      <c r="M15" s="19">
        <f>IFERROR('Pattern Design'!N29/'Pattern Design'!N30,"")</f>
        <v>1.3333333333333333</v>
      </c>
      <c r="N15" s="19">
        <f>IFERROR('Pattern Design'!O29/'Pattern Design'!O30,"")</f>
        <v>1.2142857142857142</v>
      </c>
      <c r="O15" s="19">
        <f>IFERROR('Pattern Design'!P29/'Pattern Design'!P30,"")</f>
        <v>1.2857142857142858</v>
      </c>
      <c r="P15" s="19">
        <f>IFERROR('Pattern Design'!Q29/'Pattern Design'!Q30,"")</f>
        <v>1.2857142857142858</v>
      </c>
      <c r="Q15" s="19">
        <f>IFERROR('Pattern Design'!R29/'Pattern Design'!R30,"")</f>
        <v>1.1647058823529413</v>
      </c>
      <c r="R15" s="19">
        <f>IFERROR('Pattern Design'!S29/'Pattern Design'!S30,"")</f>
        <v>1.1647058823529413</v>
      </c>
      <c r="S15" s="19">
        <f>IFERROR('Pattern Design'!T29/'Pattern Design'!T30,"")</f>
        <v>1.1647058823529413</v>
      </c>
      <c r="T15" s="19">
        <f>IFERROR('Pattern Design'!U29/'Pattern Design'!U30,"")</f>
        <v>1.1647058823529413</v>
      </c>
      <c r="U15" s="19">
        <f>IFERROR('Pattern Design'!V29/'Pattern Design'!V30,"")</f>
        <v>1.1647058823529413</v>
      </c>
      <c r="V15" s="19">
        <f>IFERROR('Pattern Design'!W29/'Pattern Design'!W30,"")</f>
        <v>1.1647058823529413</v>
      </c>
      <c r="W15" s="19">
        <f>IFERROR('Pattern Design'!X29/'Pattern Design'!X30,"")</f>
        <v>1.1647058823529413</v>
      </c>
      <c r="X15" s="19">
        <f>IFERROR('Pattern Design'!Y29/'Pattern Design'!Y30,"")</f>
        <v>1.1647058823529413</v>
      </c>
      <c r="Y15" s="19">
        <f>IFERROR('Pattern Design'!Z29/'Pattern Design'!Z30,"")</f>
        <v>1.1647058823529413</v>
      </c>
      <c r="Z15" s="19">
        <f>IFERROR('Pattern Design'!AA29/'Pattern Design'!AA30,"")</f>
        <v>1.2857142857142858</v>
      </c>
      <c r="AA15" s="19">
        <f>IFERROR('Pattern Design'!AB29/'Pattern Design'!AB30,"")</f>
        <v>1.4142857142857144</v>
      </c>
      <c r="AB15" s="19">
        <f>IFERROR('Pattern Design'!AC29/'Pattern Design'!AC30,"")</f>
        <v>1.2142857142857142</v>
      </c>
      <c r="AC15" s="19">
        <f>IFERROR('Pattern Design'!AD29/'Pattern Design'!AD30,"")</f>
        <v>1.3333333333333333</v>
      </c>
      <c r="AD15" s="19">
        <f>IFERROR('Pattern Design'!AE29/'Pattern Design'!AE30,"")</f>
        <v>1.1666666666666667</v>
      </c>
      <c r="AE15" s="19">
        <f>IFERROR('Pattern Design'!AF29/'Pattern Design'!AF30,"")</f>
        <v>1.1754385964912282</v>
      </c>
      <c r="AF15" s="19">
        <f>IFERROR('Pattern Design'!AG29/'Pattern Design'!AG30,"")</f>
        <v>1.1818181818181819</v>
      </c>
      <c r="AG15" s="19">
        <f>IFERROR('Pattern Design'!AH29/'Pattern Design'!AH30,"")</f>
        <v>1.2222222222222223</v>
      </c>
      <c r="AH15" s="19">
        <f>IFERROR('Pattern Design'!AI29/'Pattern Design'!AI30,"")</f>
        <v>1.1923076923076923</v>
      </c>
      <c r="AI15" s="19">
        <f>IFERROR('Pattern Design'!AJ29/'Pattern Design'!AJ30,"")</f>
        <v>1.1923076923076923</v>
      </c>
      <c r="AJ15" s="19">
        <f>IFERROR('Pattern Design'!AK29/'Pattern Design'!AK30,"")</f>
        <v>1.1538461538461537</v>
      </c>
      <c r="AK15" s="19">
        <f>IFERROR('Pattern Design'!AL29/'Pattern Design'!AL30,"")</f>
        <v>1.1538461538461537</v>
      </c>
      <c r="AL15" s="19">
        <f>IFERROR('Pattern Design'!AM29/'Pattern Design'!AM30,"")</f>
        <v>1.1538461538461537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1.875</v>
      </c>
      <c r="E16" s="144">
        <f>IFERROR('Pattern Design'!F29/'Pattern Design'!F31,"")</f>
        <v>1.3636363636363635</v>
      </c>
      <c r="F16" s="144">
        <f>IFERROR('Pattern Design'!G29/'Pattern Design'!G31,"")</f>
        <v>1.3636363636363635</v>
      </c>
      <c r="G16" s="144">
        <f>IFERROR('Pattern Design'!H29/'Pattern Design'!H31,"")</f>
        <v>1.4090909090909092</v>
      </c>
      <c r="H16" s="144">
        <f>IFERROR('Pattern Design'!I29/'Pattern Design'!I31,"")</f>
        <v>1.4090909090909092</v>
      </c>
      <c r="I16" s="144">
        <f>IFERROR('Pattern Design'!J29/'Pattern Design'!J31,"")</f>
        <v>1.5714285714285714</v>
      </c>
      <c r="J16" s="144">
        <f>IFERROR('Pattern Design'!K29/'Pattern Design'!K31,"")</f>
        <v>1.4444444444444444</v>
      </c>
      <c r="K16" s="144">
        <f>IFERROR('Pattern Design'!L29/'Pattern Design'!L31,"")</f>
        <v>1.425531914893617</v>
      </c>
      <c r="L16" s="144">
        <f>IFERROR('Pattern Design'!M29/'Pattern Design'!M31,"")</f>
        <v>1.4</v>
      </c>
      <c r="M16" s="144">
        <f>IFERROR('Pattern Design'!N29/'Pattern Design'!N31,"")</f>
        <v>1.6</v>
      </c>
      <c r="N16" s="144">
        <f>IFERROR('Pattern Design'!O29/'Pattern Design'!O31,"")</f>
        <v>1.4166666666666667</v>
      </c>
      <c r="O16" s="144">
        <f>IFERROR('Pattern Design'!P29/'Pattern Design'!P31,"")</f>
        <v>1.65</v>
      </c>
      <c r="P16" s="144">
        <f>IFERROR('Pattern Design'!Q29/'Pattern Design'!Q31,"")</f>
        <v>1.4776119402985075</v>
      </c>
      <c r="Q16" s="144">
        <f>IFERROR('Pattern Design'!R29/'Pattern Design'!R31,"")</f>
        <v>1.32</v>
      </c>
      <c r="R16" s="144">
        <f>IFERROR('Pattern Design'!S29/'Pattern Design'!S31,"")</f>
        <v>1.32</v>
      </c>
      <c r="S16" s="144">
        <f>IFERROR('Pattern Design'!T29/'Pattern Design'!T31,"")</f>
        <v>1.32</v>
      </c>
      <c r="T16" s="144">
        <f>IFERROR('Pattern Design'!U29/'Pattern Design'!U31,"")</f>
        <v>1.32</v>
      </c>
      <c r="U16" s="144">
        <f>IFERROR('Pattern Design'!V29/'Pattern Design'!V31,"")</f>
        <v>1.32</v>
      </c>
      <c r="V16" s="144">
        <f>IFERROR('Pattern Design'!W29/'Pattern Design'!W31,"")</f>
        <v>1.32</v>
      </c>
      <c r="W16" s="144">
        <f>IFERROR('Pattern Design'!X29/'Pattern Design'!X31,"")</f>
        <v>1.32</v>
      </c>
      <c r="X16" s="144">
        <f>IFERROR('Pattern Design'!Y29/'Pattern Design'!Y31,"")</f>
        <v>1.32</v>
      </c>
      <c r="Y16" s="144">
        <f>IFERROR('Pattern Design'!Z29/'Pattern Design'!Z31,"")</f>
        <v>1.32</v>
      </c>
      <c r="Z16" s="144">
        <f>IFERROR('Pattern Design'!AA29/'Pattern Design'!AA31,"")</f>
        <v>1.4776119402985075</v>
      </c>
      <c r="AA16" s="144">
        <f>IFERROR('Pattern Design'!AB29/'Pattern Design'!AB31,"")</f>
        <v>1.65</v>
      </c>
      <c r="AB16" s="144">
        <f>IFERROR('Pattern Design'!AC29/'Pattern Design'!AC31,"")</f>
        <v>1.4166666666666667</v>
      </c>
      <c r="AC16" s="144">
        <f>IFERROR('Pattern Design'!AD29/'Pattern Design'!AD31,"")</f>
        <v>1.6</v>
      </c>
      <c r="AD16" s="144">
        <f>IFERROR('Pattern Design'!AE29/'Pattern Design'!AE31,"")</f>
        <v>1.4</v>
      </c>
      <c r="AE16" s="144">
        <f>IFERROR('Pattern Design'!AF29/'Pattern Design'!AF31,"")</f>
        <v>1.425531914893617</v>
      </c>
      <c r="AF16" s="144">
        <f>IFERROR('Pattern Design'!AG29/'Pattern Design'!AG31,"")</f>
        <v>1.4444444444444444</v>
      </c>
      <c r="AG16" s="144">
        <f>IFERROR('Pattern Design'!AH29/'Pattern Design'!AH31,"")</f>
        <v>1.5714285714285714</v>
      </c>
      <c r="AH16" s="144">
        <f>IFERROR('Pattern Design'!AI29/'Pattern Design'!AI31,"")</f>
        <v>1.4090909090909092</v>
      </c>
      <c r="AI16" s="144">
        <f>IFERROR('Pattern Design'!AJ29/'Pattern Design'!AJ31,"")</f>
        <v>1.4090909090909092</v>
      </c>
      <c r="AJ16" s="144">
        <f>IFERROR('Pattern Design'!AK29/'Pattern Design'!AK31,"")</f>
        <v>1.3636363636363635</v>
      </c>
      <c r="AK16" s="144">
        <f>IFERROR('Pattern Design'!AL29/'Pattern Design'!AL31,"")</f>
        <v>1.3636363636363635</v>
      </c>
      <c r="AL16" s="144">
        <f>IFERROR('Pattern Design'!AM29/'Pattern Design'!AM31,"")</f>
        <v>1.875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2.1428571428571428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1.631578947368421</v>
      </c>
      <c r="H17" s="144">
        <f>IFERROR('Pattern Design'!I29/'Pattern Design'!I32,"")</f>
        <v>1.631578947368421</v>
      </c>
      <c r="I17" s="144">
        <f>IFERROR('Pattern Design'!J29/'Pattern Design'!J32,"")</f>
        <v>2.8947368421052633</v>
      </c>
      <c r="J17" s="144">
        <f>IFERROR('Pattern Design'!K29/'Pattern Design'!K32,"")</f>
        <v>2.6</v>
      </c>
      <c r="K17" s="144">
        <f>IFERROR('Pattern Design'!L29/'Pattern Design'!L32,"")</f>
        <v>2.4814814814814814</v>
      </c>
      <c r="L17" s="144">
        <f>IFERROR('Pattern Design'!M29/'Pattern Design'!M32,"")</f>
        <v>2.3333333333333335</v>
      </c>
      <c r="M17" s="144">
        <f>IFERROR('Pattern Design'!N29/'Pattern Design'!N32,"")</f>
        <v>2.6666666666666665</v>
      </c>
      <c r="N17" s="144">
        <f>IFERROR('Pattern Design'!O29/'Pattern Design'!O32,"")</f>
        <v>2.125</v>
      </c>
      <c r="O17" s="144">
        <f>IFERROR('Pattern Design'!P29/'Pattern Design'!P32,"")</f>
        <v>2.4750000000000001</v>
      </c>
      <c r="P17" s="144">
        <f>IFERROR('Pattern Design'!Q29/'Pattern Design'!Q32,"")</f>
        <v>2.1063829787234041</v>
      </c>
      <c r="Q17" s="144">
        <f>IFERROR('Pattern Design'!R29/'Pattern Design'!R32,"")</f>
        <v>1.8</v>
      </c>
      <c r="R17" s="144">
        <f>IFERROR('Pattern Design'!S29/'Pattern Design'!S32,"")</f>
        <v>1.8</v>
      </c>
      <c r="S17" s="144">
        <f>IFERROR('Pattern Design'!T29/'Pattern Design'!T32,"")</f>
        <v>1.8</v>
      </c>
      <c r="T17" s="144">
        <f>IFERROR('Pattern Design'!U29/'Pattern Design'!U32,"")</f>
        <v>1.8</v>
      </c>
      <c r="U17" s="144">
        <f>IFERROR('Pattern Design'!V29/'Pattern Design'!V32,"")</f>
        <v>1.8</v>
      </c>
      <c r="V17" s="144">
        <f>IFERROR('Pattern Design'!W29/'Pattern Design'!W32,"")</f>
        <v>1.8</v>
      </c>
      <c r="W17" s="144">
        <f>IFERROR('Pattern Design'!X29/'Pattern Design'!X32,"")</f>
        <v>1.8</v>
      </c>
      <c r="X17" s="144">
        <f>IFERROR('Pattern Design'!Y29/'Pattern Design'!Y32,"")</f>
        <v>1.8</v>
      </c>
      <c r="Y17" s="144">
        <f>IFERROR('Pattern Design'!Z29/'Pattern Design'!Z32,"")</f>
        <v>1.8</v>
      </c>
      <c r="Z17" s="144">
        <f>IFERROR('Pattern Design'!AA29/'Pattern Design'!AA32,"")</f>
        <v>2.1063829787234041</v>
      </c>
      <c r="AA17" s="144">
        <f>IFERROR('Pattern Design'!AB29/'Pattern Design'!AB32,"")</f>
        <v>2.4750000000000001</v>
      </c>
      <c r="AB17" s="144">
        <f>IFERROR('Pattern Design'!AC29/'Pattern Design'!AC32,"")</f>
        <v>2.125</v>
      </c>
      <c r="AC17" s="144">
        <f>IFERROR('Pattern Design'!AD29/'Pattern Design'!AD32,"")</f>
        <v>2.6666666666666665</v>
      </c>
      <c r="AD17" s="144">
        <f>IFERROR('Pattern Design'!AE29/'Pattern Design'!AE32,"")</f>
        <v>2.3333333333333335</v>
      </c>
      <c r="AE17" s="144">
        <f>IFERROR('Pattern Design'!AF29/'Pattern Design'!AF32,"")</f>
        <v>2.4814814814814814</v>
      </c>
      <c r="AF17" s="144">
        <f>IFERROR('Pattern Design'!AG29/'Pattern Design'!AG32,"")</f>
        <v>2.6</v>
      </c>
      <c r="AG17" s="144">
        <f>IFERROR('Pattern Design'!AH29/'Pattern Design'!AH32,"")</f>
        <v>2.8947368421052633</v>
      </c>
      <c r="AH17" s="144">
        <f>IFERROR('Pattern Design'!AI29/'Pattern Design'!AI32,"")</f>
        <v>1.631578947368421</v>
      </c>
      <c r="AI17" s="144">
        <f>IFERROR('Pattern Design'!AJ29/'Pattern Design'!AJ32,"")</f>
        <v>1.631578947368421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2.1428571428571428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2.1428571428571428</v>
      </c>
      <c r="F18" s="144">
        <f>IFERROR('Pattern Design'!G29/'Pattern Design'!G33,"")</f>
        <v>2.1428571428571428</v>
      </c>
      <c r="G18" s="144">
        <f>IFERROR('Pattern Design'!H29/'Pattern Design'!H33,"")</f>
        <v>3.1</v>
      </c>
      <c r="H18" s="144">
        <f>IFERROR('Pattern Design'!I29/'Pattern Design'!I33,"")</f>
        <v>3.1</v>
      </c>
      <c r="I18" s="144">
        <f>IFERROR('Pattern Design'!J29/'Pattern Design'!J33,"")</f>
        <v>5.5</v>
      </c>
      <c r="J18" s="144">
        <f>IFERROR('Pattern Design'!K29/'Pattern Design'!K33,"")</f>
        <v>6.5</v>
      </c>
      <c r="K18" s="144">
        <f>IFERROR('Pattern Design'!L29/'Pattern Design'!L33,"")</f>
        <v>5.1538461538461542</v>
      </c>
      <c r="L18" s="144">
        <f>IFERROR('Pattern Design'!M29/'Pattern Design'!M33,"")</f>
        <v>4.666666666666667</v>
      </c>
      <c r="M18" s="144">
        <f>IFERROR('Pattern Design'!N29/'Pattern Design'!N33,"")</f>
        <v>5.333333333333333</v>
      </c>
      <c r="N18" s="144">
        <f>IFERROR('Pattern Design'!O29/'Pattern Design'!O33,"")</f>
        <v>4.25</v>
      </c>
      <c r="O18" s="144">
        <f>IFERROR('Pattern Design'!P29/'Pattern Design'!P33,"")</f>
        <v>4.95</v>
      </c>
      <c r="P18" s="144">
        <f>IFERROR('Pattern Design'!Q29/'Pattern Design'!Q33,"")</f>
        <v>3.5357142857142856</v>
      </c>
      <c r="Q18" s="144">
        <f>IFERROR('Pattern Design'!R29/'Pattern Design'!R33,"")</f>
        <v>2.8285714285714287</v>
      </c>
      <c r="R18" s="144">
        <f>IFERROR('Pattern Design'!S29/'Pattern Design'!S33,"")</f>
        <v>2.8285714285714287</v>
      </c>
      <c r="S18" s="144">
        <f>IFERROR('Pattern Design'!T29/'Pattern Design'!T33,"")</f>
        <v>2.8285714285714287</v>
      </c>
      <c r="T18" s="144">
        <f>IFERROR('Pattern Design'!U29/'Pattern Design'!U33,"")</f>
        <v>2.8285714285714287</v>
      </c>
      <c r="U18" s="144">
        <f>IFERROR('Pattern Design'!V29/'Pattern Design'!V33,"")</f>
        <v>2.8285714285714287</v>
      </c>
      <c r="V18" s="144">
        <f>IFERROR('Pattern Design'!W29/'Pattern Design'!W33,"")</f>
        <v>2.8285714285714287</v>
      </c>
      <c r="W18" s="144">
        <f>IFERROR('Pattern Design'!X29/'Pattern Design'!X33,"")</f>
        <v>2.8285714285714287</v>
      </c>
      <c r="X18" s="144">
        <f>IFERROR('Pattern Design'!Y29/'Pattern Design'!Y33,"")</f>
        <v>2.8285714285714287</v>
      </c>
      <c r="Y18" s="144">
        <f>IFERROR('Pattern Design'!Z29/'Pattern Design'!Z33,"")</f>
        <v>2.8285714285714287</v>
      </c>
      <c r="Z18" s="144">
        <f>IFERROR('Pattern Design'!AA29/'Pattern Design'!AA33,"")</f>
        <v>3.5357142857142856</v>
      </c>
      <c r="AA18" s="144">
        <f>IFERROR('Pattern Design'!AB29/'Pattern Design'!AB33,"")</f>
        <v>4.95</v>
      </c>
      <c r="AB18" s="144">
        <f>IFERROR('Pattern Design'!AC29/'Pattern Design'!AC33,"")</f>
        <v>4.25</v>
      </c>
      <c r="AC18" s="144">
        <f>IFERROR('Pattern Design'!AD29/'Pattern Design'!AD33,"")</f>
        <v>5.333333333333333</v>
      </c>
      <c r="AD18" s="144">
        <f>IFERROR('Pattern Design'!AE29/'Pattern Design'!AE33,"")</f>
        <v>4.666666666666667</v>
      </c>
      <c r="AE18" s="144">
        <f>IFERROR('Pattern Design'!AF29/'Pattern Design'!AF33,"")</f>
        <v>5.1538461538461542</v>
      </c>
      <c r="AF18" s="144">
        <f>IFERROR('Pattern Design'!AG29/'Pattern Design'!AG33,"")</f>
        <v>6.5</v>
      </c>
      <c r="AG18" s="144">
        <f>IFERROR('Pattern Design'!AH29/'Pattern Design'!AH33,"")</f>
        <v>5.5</v>
      </c>
      <c r="AH18" s="144">
        <f>IFERROR('Pattern Design'!AI29/'Pattern Design'!AI33,"")</f>
        <v>3.1</v>
      </c>
      <c r="AI18" s="144">
        <f>IFERROR('Pattern Design'!AJ29/'Pattern Design'!AJ33,"")</f>
        <v>3.1</v>
      </c>
      <c r="AJ18" s="144">
        <f>IFERROR('Pattern Design'!AK29/'Pattern Design'!AK33,"")</f>
        <v>2.1428571428571428</v>
      </c>
      <c r="AK18" s="144">
        <f>IFERROR('Pattern Design'!AL29/'Pattern Design'!AL33,"")</f>
        <v>2.1428571428571428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topLeftCell="A88"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25.KCC.BRUNSWICK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7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7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13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15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28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35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35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35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35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35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35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35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35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35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28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15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13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7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7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7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7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13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15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28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35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35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35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35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35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35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35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35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35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28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15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13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7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7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7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7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13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15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28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35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35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35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35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35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35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35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35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35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28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15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13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7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7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7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7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13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15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28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35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35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35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35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35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35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35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35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35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28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15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13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7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7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13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15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28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35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35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35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35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35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35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35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35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35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28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15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13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13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15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28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35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35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35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35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35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35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35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35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35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28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15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13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13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15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28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28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15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13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13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15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28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28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15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13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13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15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28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28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15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13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13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15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28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28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15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13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13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15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28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28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15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13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13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15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28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28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15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13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19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25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27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47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47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27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25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19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19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25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27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47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47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27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25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19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19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25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27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47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47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27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25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19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19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25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27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47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47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27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25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19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19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27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47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55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55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55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55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55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55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55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55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55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47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27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19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19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27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47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55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55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55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55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55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55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55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55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55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47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27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19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25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47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47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25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25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47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47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25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9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19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47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47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25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19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9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9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19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47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47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25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19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9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25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47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47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25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25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47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47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25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47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47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47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47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67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67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67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67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60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60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60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60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8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47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60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60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67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67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50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47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8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8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47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60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60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67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67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50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47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8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8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47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60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60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67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67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50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8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8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47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60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60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67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67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50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8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8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47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67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67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47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8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8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47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67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67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47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8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8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11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47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47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11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8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8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11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47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47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11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8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8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35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45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47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47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45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35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8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8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35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45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47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47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45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35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8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57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57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13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57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57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13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13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57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57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13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13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13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13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85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85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85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85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85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85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85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85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85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57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13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13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13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13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13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13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85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85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85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85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85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85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85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85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85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57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13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13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13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13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13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85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85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85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85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85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85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85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85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85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13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13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13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13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85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85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85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85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85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85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85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85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85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13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13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13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85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85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85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85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85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85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85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85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85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13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13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85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85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85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85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85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85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85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85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85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13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13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13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55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55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13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13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13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13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55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55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13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13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55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77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77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77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55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26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55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77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77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77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55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26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55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77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77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85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85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85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85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85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85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85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85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85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77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70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55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45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55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77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77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85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85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85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85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85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85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85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85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85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77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70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55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45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65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67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85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99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99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99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99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99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99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99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99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99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99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99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99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85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67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65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55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65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67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85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99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99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99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99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99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99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99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99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99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99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99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99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85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67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65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55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15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65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67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85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99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99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99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99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99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99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99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99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99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99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99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99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99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85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67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65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15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15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65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67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85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99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99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99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99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99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99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99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99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99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99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99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99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99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85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67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65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15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31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67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85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99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99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99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99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99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99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99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99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99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99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99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99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99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85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67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65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31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15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31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67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85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99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99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99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99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99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99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99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99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99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99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99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99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99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85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67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65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31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15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67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85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99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99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99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99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99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99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99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99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99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99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99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99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99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85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67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65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67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85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99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99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99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99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99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99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99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99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99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99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99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99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99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85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67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65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67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85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99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99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99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99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99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99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99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99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99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99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99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99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99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85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67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67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85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99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99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99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99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99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99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99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99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99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99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99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99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99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85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67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67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85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99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99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99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99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99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99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99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99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99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99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99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99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99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85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67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67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85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99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99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99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99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99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99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99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99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99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99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99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99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99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85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67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67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85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99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99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99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99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99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99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99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99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99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99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99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99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99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85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67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67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85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99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99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99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99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99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99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99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99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99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99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99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99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99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85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67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67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85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99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99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99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99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99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99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99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99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99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99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99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99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99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85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67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67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85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99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99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99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99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99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99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99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99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99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99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99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99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99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85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67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67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85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99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99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99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99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99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99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99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99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99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99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99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99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99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85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67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0.89820359281437134</v>
      </c>
      <c r="E3" s="33">
        <f>IF('Pattern Design'!F29&lt;3,0,'Pattern Design'!F29/16.7)</f>
        <v>0.89820359281437134</v>
      </c>
      <c r="F3" s="33">
        <f>IF('Pattern Design'!G29&lt;3,0,'Pattern Design'!G29/16.7)</f>
        <v>0.89820359281437134</v>
      </c>
      <c r="G3" s="33">
        <f>IF('Pattern Design'!H29&lt;3,0,'Pattern Design'!H29/16.7)</f>
        <v>1.8562874251497006</v>
      </c>
      <c r="H3" s="33">
        <f>IF('Pattern Design'!I29&lt;3,0,'Pattern Design'!I29/16.7)</f>
        <v>1.8562874251497006</v>
      </c>
      <c r="I3" s="33">
        <f>IF('Pattern Design'!J29&lt;3,0,'Pattern Design'!J29/16.7)</f>
        <v>3.2934131736526946</v>
      </c>
      <c r="J3" s="33">
        <f>IF('Pattern Design'!K29&lt;3,0,'Pattern Design'!K29/16.7)</f>
        <v>3.8922155688622757</v>
      </c>
      <c r="K3" s="33">
        <f>IF('Pattern Design'!L29&lt;3,0,'Pattern Design'!L29/16.7)</f>
        <v>4.0119760479041915</v>
      </c>
      <c r="L3" s="33">
        <f>IF('Pattern Design'!M29&lt;3,0,'Pattern Design'!M29/16.7)</f>
        <v>4.1916167664670665</v>
      </c>
      <c r="M3" s="33">
        <f>IF('Pattern Design'!N29&lt;3,0,'Pattern Design'!N29/16.7)</f>
        <v>4.7904191616766472</v>
      </c>
      <c r="N3" s="33">
        <f>IF('Pattern Design'!O29&lt;3,0,'Pattern Design'!O29/16.7)</f>
        <v>5.0898203592814371</v>
      </c>
      <c r="O3" s="33">
        <f>IF('Pattern Design'!P29&lt;3,0,'Pattern Design'!P29/16.7)</f>
        <v>5.9281437125748502</v>
      </c>
      <c r="P3" s="33">
        <f>IF('Pattern Design'!Q29&lt;3,0,'Pattern Design'!Q29/16.7)</f>
        <v>5.9281437125748502</v>
      </c>
      <c r="Q3" s="33">
        <f>IF('Pattern Design'!R29&lt;3,0,'Pattern Design'!R29/16.7)</f>
        <v>5.9281437125748502</v>
      </c>
      <c r="R3" s="33">
        <f>IF('Pattern Design'!S29&lt;3,0,'Pattern Design'!S29/16.7)</f>
        <v>5.9281437125748502</v>
      </c>
      <c r="S3" s="33">
        <f>IF('Pattern Design'!T29&lt;3,0,'Pattern Design'!T29/16.7)</f>
        <v>5.9281437125748502</v>
      </c>
      <c r="T3" s="33">
        <f>IF('Pattern Design'!U29&lt;3,0,'Pattern Design'!U29/16.7)</f>
        <v>5.9281437125748502</v>
      </c>
      <c r="U3" s="33">
        <f>IF('Pattern Design'!V29&lt;3,0,'Pattern Design'!V29/16.7)</f>
        <v>5.9281437125748502</v>
      </c>
      <c r="V3" s="33">
        <f>IF('Pattern Design'!W29&lt;3,0,'Pattern Design'!W29/16.7)</f>
        <v>5.9281437125748502</v>
      </c>
      <c r="W3" s="33">
        <f>IF('Pattern Design'!X29&lt;3,0,'Pattern Design'!X29/16.7)</f>
        <v>5.9281437125748502</v>
      </c>
      <c r="X3" s="33">
        <f>IF('Pattern Design'!Y29&lt;3,0,'Pattern Design'!Y29/16.7)</f>
        <v>5.9281437125748502</v>
      </c>
      <c r="Y3" s="33">
        <f>IF('Pattern Design'!Z29&lt;3,0,'Pattern Design'!Z29/16.7)</f>
        <v>5.9281437125748502</v>
      </c>
      <c r="Z3" s="33">
        <f>IF('Pattern Design'!AA29&lt;3,0,'Pattern Design'!AA29/16.7)</f>
        <v>5.9281437125748502</v>
      </c>
      <c r="AA3" s="33">
        <f>IF('Pattern Design'!AB29&lt;3,0,'Pattern Design'!AB29/16.7)</f>
        <v>5.9281437125748502</v>
      </c>
      <c r="AB3" s="33">
        <f>IF('Pattern Design'!AC29&lt;3,0,'Pattern Design'!AC29/16.7)</f>
        <v>5.0898203592814371</v>
      </c>
      <c r="AC3" s="33">
        <f>IF('Pattern Design'!AD29&lt;3,0,'Pattern Design'!AD29/16.7)</f>
        <v>4.7904191616766472</v>
      </c>
      <c r="AD3" s="33">
        <f>IF('Pattern Design'!AE29&lt;3,0,'Pattern Design'!AE29/16.7)</f>
        <v>4.1916167664670665</v>
      </c>
      <c r="AE3" s="33">
        <f>IF('Pattern Design'!AF29&lt;3,0,'Pattern Design'!AF29/16.7)</f>
        <v>4.0119760479041915</v>
      </c>
      <c r="AF3" s="33">
        <f>IF('Pattern Design'!AG29&lt;3,0,'Pattern Design'!AG29/16.7)</f>
        <v>3.8922155688622757</v>
      </c>
      <c r="AG3" s="33">
        <f>IF('Pattern Design'!AH29&lt;3,0,'Pattern Design'!AH29/16.7)</f>
        <v>3.2934131736526946</v>
      </c>
      <c r="AH3" s="33">
        <f>IF('Pattern Design'!AI29&lt;3,0,'Pattern Design'!AI29/16.7)</f>
        <v>1.8562874251497006</v>
      </c>
      <c r="AI3" s="33">
        <f>IF('Pattern Design'!AJ29&lt;3,0,'Pattern Design'!AJ29/16.7)</f>
        <v>1.8562874251497006</v>
      </c>
      <c r="AJ3" s="33">
        <f>IF('Pattern Design'!AK29&lt;3,0,'Pattern Design'!AK29/16.7)</f>
        <v>0.89820359281437134</v>
      </c>
      <c r="AK3" s="33">
        <f>IF('Pattern Design'!AL29&lt;3,0,'Pattern Design'!AL29/16.7)</f>
        <v>0.89820359281437134</v>
      </c>
      <c r="AL3" s="33">
        <f>IF('Pattern Design'!AM29&lt;3,0,'Pattern Design'!AM29/16.7)</f>
        <v>0.89820359281437134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8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0.77844311377245512</v>
      </c>
      <c r="E4" s="33">
        <f>IF('Pattern Design'!F30&lt;3,0,'Pattern Design'!F30/16.7)</f>
        <v>0.77844311377245512</v>
      </c>
      <c r="F4" s="33">
        <f>IF('Pattern Design'!G30&lt;3,0,'Pattern Design'!G30/16.7)</f>
        <v>0.77844311377245512</v>
      </c>
      <c r="G4" s="33">
        <f>IF('Pattern Design'!H30&lt;3,0,'Pattern Design'!H30/16.7)</f>
        <v>1.5568862275449102</v>
      </c>
      <c r="H4" s="33">
        <f>IF('Pattern Design'!I30&lt;3,0,'Pattern Design'!I30/16.7)</f>
        <v>1.5568862275449102</v>
      </c>
      <c r="I4" s="33">
        <f>IF('Pattern Design'!J30&lt;3,0,'Pattern Design'!J30/16.7)</f>
        <v>2.6946107784431139</v>
      </c>
      <c r="J4" s="33">
        <f>IF('Pattern Design'!K30&lt;3,0,'Pattern Design'!K30/16.7)</f>
        <v>3.2934131736526946</v>
      </c>
      <c r="K4" s="33">
        <f>IF('Pattern Design'!L30&lt;3,0,'Pattern Design'!L30/16.7)</f>
        <v>3.4131736526946108</v>
      </c>
      <c r="L4" s="33">
        <f>IF('Pattern Design'!M30&lt;3,0,'Pattern Design'!M30/16.7)</f>
        <v>3.5928143712574854</v>
      </c>
      <c r="M4" s="33">
        <f>IF('Pattern Design'!N30&lt;3,0,'Pattern Design'!N30/16.7)</f>
        <v>3.5928143712574854</v>
      </c>
      <c r="N4" s="33">
        <f>IF('Pattern Design'!O30&lt;3,0,'Pattern Design'!O30/16.7)</f>
        <v>4.1916167664670665</v>
      </c>
      <c r="O4" s="33">
        <f>IF('Pattern Design'!P30&lt;3,0,'Pattern Design'!P30/16.7)</f>
        <v>4.6107784431137731</v>
      </c>
      <c r="P4" s="33">
        <f>IF('Pattern Design'!Q30&lt;3,0,'Pattern Design'!Q30/16.7)</f>
        <v>4.6107784431137731</v>
      </c>
      <c r="Q4" s="33">
        <f>IF('Pattern Design'!R30&lt;3,0,'Pattern Design'!R30/16.7)</f>
        <v>5.0898203592814371</v>
      </c>
      <c r="R4" s="33">
        <f>IF('Pattern Design'!S30&lt;3,0,'Pattern Design'!S30/16.7)</f>
        <v>5.0898203592814371</v>
      </c>
      <c r="S4" s="33">
        <f>IF('Pattern Design'!T30&lt;3,0,'Pattern Design'!T30/16.7)</f>
        <v>5.0898203592814371</v>
      </c>
      <c r="T4" s="33">
        <f>IF('Pattern Design'!U30&lt;3,0,'Pattern Design'!U30/16.7)</f>
        <v>5.0898203592814371</v>
      </c>
      <c r="U4" s="33">
        <f>IF('Pattern Design'!V30&lt;3,0,'Pattern Design'!V30/16.7)</f>
        <v>5.0898203592814371</v>
      </c>
      <c r="V4" s="33">
        <f>IF('Pattern Design'!W30&lt;3,0,'Pattern Design'!W30/16.7)</f>
        <v>5.0898203592814371</v>
      </c>
      <c r="W4" s="33">
        <f>IF('Pattern Design'!X30&lt;3,0,'Pattern Design'!X30/16.7)</f>
        <v>5.0898203592814371</v>
      </c>
      <c r="X4" s="33">
        <f>IF('Pattern Design'!Y30&lt;3,0,'Pattern Design'!Y30/16.7)</f>
        <v>5.0898203592814371</v>
      </c>
      <c r="Y4" s="33">
        <f>IF('Pattern Design'!Z30&lt;3,0,'Pattern Design'!Z30/16.7)</f>
        <v>5.0898203592814371</v>
      </c>
      <c r="Z4" s="33">
        <f>IF('Pattern Design'!AA30&lt;3,0,'Pattern Design'!AA30/16.7)</f>
        <v>4.6107784431137731</v>
      </c>
      <c r="AA4" s="33">
        <f>IF('Pattern Design'!AB30&lt;3,0,'Pattern Design'!AB30/16.7)</f>
        <v>4.1916167664670665</v>
      </c>
      <c r="AB4" s="33">
        <f>IF('Pattern Design'!AC30&lt;3,0,'Pattern Design'!AC30/16.7)</f>
        <v>4.1916167664670665</v>
      </c>
      <c r="AC4" s="33">
        <f>IF('Pattern Design'!AD30&lt;3,0,'Pattern Design'!AD30/16.7)</f>
        <v>3.5928143712574854</v>
      </c>
      <c r="AD4" s="33">
        <f>IF('Pattern Design'!AE30&lt;3,0,'Pattern Design'!AE30/16.7)</f>
        <v>3.5928143712574854</v>
      </c>
      <c r="AE4" s="33">
        <f>IF('Pattern Design'!AF30&lt;3,0,'Pattern Design'!AF30/16.7)</f>
        <v>3.4131736526946108</v>
      </c>
      <c r="AF4" s="33">
        <f>IF('Pattern Design'!AG30&lt;3,0,'Pattern Design'!AG30/16.7)</f>
        <v>3.2934131736526946</v>
      </c>
      <c r="AG4" s="33">
        <f>IF('Pattern Design'!AH30&lt;3,0,'Pattern Design'!AH30/16.7)</f>
        <v>2.6946107784431139</v>
      </c>
      <c r="AH4" s="33">
        <f>IF('Pattern Design'!AI30&lt;3,0,'Pattern Design'!AI30/16.7)</f>
        <v>1.5568862275449102</v>
      </c>
      <c r="AI4" s="33">
        <f>IF('Pattern Design'!AJ30&lt;3,0,'Pattern Design'!AJ30/16.7)</f>
        <v>1.5568862275449102</v>
      </c>
      <c r="AJ4" s="33">
        <f>IF('Pattern Design'!AK30&lt;3,0,'Pattern Design'!AK30/16.7)</f>
        <v>0.77844311377245512</v>
      </c>
      <c r="AK4" s="33">
        <f>IF('Pattern Design'!AL30&lt;3,0,'Pattern Design'!AL30/16.7)</f>
        <v>0.77844311377245512</v>
      </c>
      <c r="AL4" s="33">
        <f>IF('Pattern Design'!AM30&lt;3,0,'Pattern Design'!AM30/16.7)</f>
        <v>0.77844311377245512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0.47904191616766467</v>
      </c>
      <c r="E5" s="33">
        <f>IF('Pattern Design'!F31&lt;3,0,'Pattern Design'!F31/16.7)</f>
        <v>0.6586826347305389</v>
      </c>
      <c r="F5" s="33">
        <f>IF('Pattern Design'!G31&lt;3,0,'Pattern Design'!G31/16.7)</f>
        <v>0.6586826347305389</v>
      </c>
      <c r="G5" s="33">
        <f>IF('Pattern Design'!H31&lt;3,0,'Pattern Design'!H31/16.7)</f>
        <v>1.3173652694610778</v>
      </c>
      <c r="H5" s="33">
        <f>IF('Pattern Design'!I31&lt;3,0,'Pattern Design'!I31/16.7)</f>
        <v>1.3173652694610778</v>
      </c>
      <c r="I5" s="33">
        <f>IF('Pattern Design'!J31&lt;3,0,'Pattern Design'!J31/16.7)</f>
        <v>2.0958083832335332</v>
      </c>
      <c r="J5" s="33">
        <f>IF('Pattern Design'!K31&lt;3,0,'Pattern Design'!K31/16.7)</f>
        <v>2.6946107784431139</v>
      </c>
      <c r="K5" s="33">
        <f>IF('Pattern Design'!L31&lt;3,0,'Pattern Design'!L31/16.7)</f>
        <v>2.8143712574850301</v>
      </c>
      <c r="L5" s="33">
        <f>IF('Pattern Design'!M31&lt;3,0,'Pattern Design'!M31/16.7)</f>
        <v>2.9940119760479043</v>
      </c>
      <c r="M5" s="33">
        <f>IF('Pattern Design'!N31&lt;3,0,'Pattern Design'!N31/16.7)</f>
        <v>2.9940119760479043</v>
      </c>
      <c r="N5" s="33">
        <f>IF('Pattern Design'!O31&lt;3,0,'Pattern Design'!O31/16.7)</f>
        <v>3.5928143712574854</v>
      </c>
      <c r="O5" s="33">
        <f>IF('Pattern Design'!P31&lt;3,0,'Pattern Design'!P31/16.7)</f>
        <v>3.5928143712574854</v>
      </c>
      <c r="P5" s="33">
        <f>IF('Pattern Design'!Q31&lt;3,0,'Pattern Design'!Q31/16.7)</f>
        <v>4.0119760479041915</v>
      </c>
      <c r="Q5" s="33">
        <f>IF('Pattern Design'!R31&lt;3,0,'Pattern Design'!R31/16.7)</f>
        <v>4.4910179640718564</v>
      </c>
      <c r="R5" s="33">
        <f>IF('Pattern Design'!S31&lt;3,0,'Pattern Design'!S31/16.7)</f>
        <v>4.4910179640718564</v>
      </c>
      <c r="S5" s="33">
        <f>IF('Pattern Design'!T31&lt;3,0,'Pattern Design'!T31/16.7)</f>
        <v>4.4910179640718564</v>
      </c>
      <c r="T5" s="33">
        <f>IF('Pattern Design'!U31&lt;3,0,'Pattern Design'!U31/16.7)</f>
        <v>4.4910179640718564</v>
      </c>
      <c r="U5" s="33">
        <f>IF('Pattern Design'!V31&lt;3,0,'Pattern Design'!V31/16.7)</f>
        <v>4.4910179640718564</v>
      </c>
      <c r="V5" s="33">
        <f>IF('Pattern Design'!W31&lt;3,0,'Pattern Design'!W31/16.7)</f>
        <v>4.4910179640718564</v>
      </c>
      <c r="W5" s="33">
        <f>IF('Pattern Design'!X31&lt;3,0,'Pattern Design'!X31/16.7)</f>
        <v>4.4910179640718564</v>
      </c>
      <c r="X5" s="33">
        <f>IF('Pattern Design'!Y31&lt;3,0,'Pattern Design'!Y31/16.7)</f>
        <v>4.4910179640718564</v>
      </c>
      <c r="Y5" s="33">
        <f>IF('Pattern Design'!Z31&lt;3,0,'Pattern Design'!Z31/16.7)</f>
        <v>4.4910179640718564</v>
      </c>
      <c r="Z5" s="33">
        <f>IF('Pattern Design'!AA31&lt;3,0,'Pattern Design'!AA31/16.7)</f>
        <v>4.0119760479041915</v>
      </c>
      <c r="AA5" s="33">
        <f>IF('Pattern Design'!AB31&lt;3,0,'Pattern Design'!AB31/16.7)</f>
        <v>3.5928143712574854</v>
      </c>
      <c r="AB5" s="33">
        <f>IF('Pattern Design'!AC31&lt;3,0,'Pattern Design'!AC31/16.7)</f>
        <v>3.5928143712574854</v>
      </c>
      <c r="AC5" s="33">
        <f>IF('Pattern Design'!AD31&lt;3,0,'Pattern Design'!AD31/16.7)</f>
        <v>2.9940119760479043</v>
      </c>
      <c r="AD5" s="33">
        <f>IF('Pattern Design'!AE31&lt;3,0,'Pattern Design'!AE31/16.7)</f>
        <v>2.9940119760479043</v>
      </c>
      <c r="AE5" s="33">
        <f>IF('Pattern Design'!AF31&lt;3,0,'Pattern Design'!AF31/16.7)</f>
        <v>2.8143712574850301</v>
      </c>
      <c r="AF5" s="33">
        <f>IF('Pattern Design'!AG31&lt;3,0,'Pattern Design'!AG31/16.7)</f>
        <v>2.6946107784431139</v>
      </c>
      <c r="AG5" s="33">
        <f>IF('Pattern Design'!AH31&lt;3,0,'Pattern Design'!AH31/16.7)</f>
        <v>2.0958083832335332</v>
      </c>
      <c r="AH5" s="33">
        <f>IF('Pattern Design'!AI31&lt;3,0,'Pattern Design'!AI31/16.7)</f>
        <v>1.3173652694610778</v>
      </c>
      <c r="AI5" s="33">
        <f>IF('Pattern Design'!AJ31&lt;3,0,'Pattern Design'!AJ31/16.7)</f>
        <v>1.3173652694610778</v>
      </c>
      <c r="AJ5" s="33">
        <f>IF('Pattern Design'!AK31&lt;3,0,'Pattern Design'!AK31/16.7)</f>
        <v>0.6586826347305389</v>
      </c>
      <c r="AK5" s="33">
        <f>IF('Pattern Design'!AL31&lt;3,0,'Pattern Design'!AL31/16.7)</f>
        <v>0.6586826347305389</v>
      </c>
      <c r="AL5" s="33">
        <f>IF('Pattern Design'!AM31&lt;3,0,'Pattern Design'!AM31/16.7)</f>
        <v>0.47904191616766467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0.41916167664670662</v>
      </c>
      <c r="E6" s="33">
        <f>IF('Pattern Design'!F32&lt;3,0,'Pattern Design'!F32/16.7)</f>
        <v>0.53892215568862278</v>
      </c>
      <c r="F6" s="33">
        <f>IF('Pattern Design'!G32&lt;3,0,'Pattern Design'!G32/16.7)</f>
        <v>0.53892215568862278</v>
      </c>
      <c r="G6" s="33">
        <f>IF('Pattern Design'!H32&lt;3,0,'Pattern Design'!H32/16.7)</f>
        <v>1.1377245508982037</v>
      </c>
      <c r="H6" s="33">
        <f>IF('Pattern Design'!I32&lt;3,0,'Pattern Design'!I32/16.7)</f>
        <v>1.1377245508982037</v>
      </c>
      <c r="I6" s="33">
        <f>IF('Pattern Design'!J32&lt;3,0,'Pattern Design'!J32/16.7)</f>
        <v>1.1377245508982037</v>
      </c>
      <c r="J6" s="33">
        <f>IF('Pattern Design'!K32&lt;3,0,'Pattern Design'!K32/16.7)</f>
        <v>1.4970059880239521</v>
      </c>
      <c r="K6" s="33">
        <f>IF('Pattern Design'!L32&lt;3,0,'Pattern Design'!L32/16.7)</f>
        <v>1.6167664670658684</v>
      </c>
      <c r="L6" s="33">
        <f>IF('Pattern Design'!M32&lt;3,0,'Pattern Design'!M32/16.7)</f>
        <v>1.7964071856287427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2.8143712574850301</v>
      </c>
      <c r="Q6" s="33">
        <f>IF('Pattern Design'!R32&lt;3,0,'Pattern Design'!R32/16.7)</f>
        <v>3.2934131736526946</v>
      </c>
      <c r="R6" s="33">
        <f>IF('Pattern Design'!S32&lt;3,0,'Pattern Design'!S32/16.7)</f>
        <v>3.2934131736526946</v>
      </c>
      <c r="S6" s="33">
        <f>IF('Pattern Design'!T32&lt;3,0,'Pattern Design'!T32/16.7)</f>
        <v>3.2934131736526946</v>
      </c>
      <c r="T6" s="33">
        <f>IF('Pattern Design'!U32&lt;3,0,'Pattern Design'!U32/16.7)</f>
        <v>3.2934131736526946</v>
      </c>
      <c r="U6" s="33">
        <f>IF('Pattern Design'!V32&lt;3,0,'Pattern Design'!V32/16.7)</f>
        <v>3.2934131736526946</v>
      </c>
      <c r="V6" s="33">
        <f>IF('Pattern Design'!W32&lt;3,0,'Pattern Design'!W32/16.7)</f>
        <v>3.2934131736526946</v>
      </c>
      <c r="W6" s="33">
        <f>IF('Pattern Design'!X32&lt;3,0,'Pattern Design'!X32/16.7)</f>
        <v>3.2934131736526946</v>
      </c>
      <c r="X6" s="33">
        <f>IF('Pattern Design'!Y32&lt;3,0,'Pattern Design'!Y32/16.7)</f>
        <v>3.2934131736526946</v>
      </c>
      <c r="Y6" s="33">
        <f>IF('Pattern Design'!Z32&lt;3,0,'Pattern Design'!Z32/16.7)</f>
        <v>3.2934131736526946</v>
      </c>
      <c r="Z6" s="33">
        <f>IF('Pattern Design'!AA32&lt;3,0,'Pattern Design'!AA32/16.7)</f>
        <v>2.8143712574850301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1.7964071856287427</v>
      </c>
      <c r="AE6" s="33">
        <f>IF('Pattern Design'!AF32&lt;3,0,'Pattern Design'!AF32/16.7)</f>
        <v>1.6167664670658684</v>
      </c>
      <c r="AF6" s="33">
        <f>IF('Pattern Design'!AG32&lt;3,0,'Pattern Design'!AG32/16.7)</f>
        <v>1.4970059880239521</v>
      </c>
      <c r="AG6" s="33">
        <f>IF('Pattern Design'!AH32&lt;3,0,'Pattern Design'!AH32/16.7)</f>
        <v>1.1377245508982037</v>
      </c>
      <c r="AH6" s="33">
        <f>IF('Pattern Design'!AI32&lt;3,0,'Pattern Design'!AI32/16.7)</f>
        <v>1.1377245508982037</v>
      </c>
      <c r="AI6" s="33">
        <f>IF('Pattern Design'!AJ32&lt;3,0,'Pattern Design'!AJ32/16.7)</f>
        <v>1.1377245508982037</v>
      </c>
      <c r="AJ6" s="33">
        <f>IF('Pattern Design'!AK32&lt;3,0,'Pattern Design'!AK32/16.7)</f>
        <v>0.53892215568862278</v>
      </c>
      <c r="AK6" s="33">
        <f>IF('Pattern Design'!AL32&lt;3,0,'Pattern Design'!AL32/16.7)</f>
        <v>0.53892215568862278</v>
      </c>
      <c r="AL6" s="33">
        <f>IF('Pattern Design'!AM32&lt;3,0,'Pattern Design'!AM32/16.7)</f>
        <v>0.41916167664670662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0.41916167664670662</v>
      </c>
      <c r="F7" s="33">
        <f>IF('Pattern Design'!G33&lt;3,0,'Pattern Design'!G33/16.7)</f>
        <v>0.41916167664670662</v>
      </c>
      <c r="G7" s="33">
        <f>IF('Pattern Design'!H33&lt;3,0,'Pattern Design'!H33/16.7)</f>
        <v>0.5988023952095809</v>
      </c>
      <c r="H7" s="33">
        <f>IF('Pattern Design'!I33&lt;3,0,'Pattern Design'!I33/16.7)</f>
        <v>0.5988023952095809</v>
      </c>
      <c r="I7" s="33">
        <f>IF('Pattern Design'!J33&lt;3,0,'Pattern Design'!J33/16.7)</f>
        <v>0.5988023952095809</v>
      </c>
      <c r="J7" s="33">
        <f>IF('Pattern Design'!K33&lt;3,0,'Pattern Design'!K33/16.7)</f>
        <v>0.5988023952095809</v>
      </c>
      <c r="K7" s="33">
        <f>IF('Pattern Design'!L33&lt;3,0,'Pattern Design'!L33/16.7)</f>
        <v>0.77844311377245512</v>
      </c>
      <c r="L7" s="33">
        <f>IF('Pattern Design'!M33&lt;3,0,'Pattern Design'!M33/16.7)</f>
        <v>0.89820359281437134</v>
      </c>
      <c r="M7" s="33">
        <f>IF('Pattern Design'!N33&lt;3,0,'Pattern Design'!N33/16.7)</f>
        <v>0.89820359281437134</v>
      </c>
      <c r="N7" s="33">
        <f>IF('Pattern Design'!O33&lt;3,0,'Pattern Design'!O33/16.7)</f>
        <v>1.1976047904191618</v>
      </c>
      <c r="O7" s="33">
        <f>IF('Pattern Design'!P33&lt;3,0,'Pattern Design'!P33/16.7)</f>
        <v>1.1976047904191618</v>
      </c>
      <c r="P7" s="33">
        <f>IF('Pattern Design'!Q33&lt;3,0,'Pattern Design'!Q33/16.7)</f>
        <v>1.6766467065868265</v>
      </c>
      <c r="Q7" s="33">
        <f>IF('Pattern Design'!R33&lt;3,0,'Pattern Design'!R33/16.7)</f>
        <v>2.0958083832335332</v>
      </c>
      <c r="R7" s="33">
        <f>IF('Pattern Design'!S33&lt;3,0,'Pattern Design'!S33/16.7)</f>
        <v>2.0958083832335332</v>
      </c>
      <c r="S7" s="33">
        <f>IF('Pattern Design'!T33&lt;3,0,'Pattern Design'!T33/16.7)</f>
        <v>2.0958083832335332</v>
      </c>
      <c r="T7" s="33">
        <f>IF('Pattern Design'!U33&lt;3,0,'Pattern Design'!U33/16.7)</f>
        <v>2.0958083832335332</v>
      </c>
      <c r="U7" s="33">
        <f>IF('Pattern Design'!V33&lt;3,0,'Pattern Design'!V33/16.7)</f>
        <v>2.0958083832335332</v>
      </c>
      <c r="V7" s="33">
        <f>IF('Pattern Design'!W33&lt;3,0,'Pattern Design'!W33/16.7)</f>
        <v>2.0958083832335332</v>
      </c>
      <c r="W7" s="33">
        <f>IF('Pattern Design'!X33&lt;3,0,'Pattern Design'!X33/16.7)</f>
        <v>2.0958083832335332</v>
      </c>
      <c r="X7" s="33">
        <f>IF('Pattern Design'!Y33&lt;3,0,'Pattern Design'!Y33/16.7)</f>
        <v>2.0958083832335332</v>
      </c>
      <c r="Y7" s="33">
        <f>IF('Pattern Design'!Z33&lt;3,0,'Pattern Design'!Z33/16.7)</f>
        <v>2.0958083832335332</v>
      </c>
      <c r="Z7" s="33">
        <f>IF('Pattern Design'!AA33&lt;3,0,'Pattern Design'!AA33/16.7)</f>
        <v>1.6766467065868265</v>
      </c>
      <c r="AA7" s="33">
        <f>IF('Pattern Design'!AB33&lt;3,0,'Pattern Design'!AB33/16.7)</f>
        <v>1.1976047904191618</v>
      </c>
      <c r="AB7" s="33">
        <f>IF('Pattern Design'!AC33&lt;3,0,'Pattern Design'!AC33/16.7)</f>
        <v>1.1976047904191618</v>
      </c>
      <c r="AC7" s="33">
        <f>IF('Pattern Design'!AD33&lt;3,0,'Pattern Design'!AD33/16.7)</f>
        <v>0.89820359281437134</v>
      </c>
      <c r="AD7" s="33">
        <f>IF('Pattern Design'!AE33&lt;3,0,'Pattern Design'!AE33/16.7)</f>
        <v>0.89820359281437134</v>
      </c>
      <c r="AE7" s="33">
        <f>IF('Pattern Design'!AF33&lt;3,0,'Pattern Design'!AF33/16.7)</f>
        <v>0.77844311377245512</v>
      </c>
      <c r="AF7" s="33">
        <f>IF('Pattern Design'!AG33&lt;3,0,'Pattern Design'!AG33/16.7)</f>
        <v>0.5988023952095809</v>
      </c>
      <c r="AG7" s="33">
        <f>IF('Pattern Design'!AH33&lt;3,0,'Pattern Design'!AH33/16.7)</f>
        <v>0.5988023952095809</v>
      </c>
      <c r="AH7" s="33">
        <f>IF('Pattern Design'!AI33&lt;3,0,'Pattern Design'!AI33/16.7)</f>
        <v>0.5988023952095809</v>
      </c>
      <c r="AI7" s="33">
        <f>IF('Pattern Design'!AJ33&lt;3,0,'Pattern Design'!AJ33/16.7)</f>
        <v>0.5988023952095809</v>
      </c>
      <c r="AJ7" s="33">
        <f>IF('Pattern Design'!AK33&lt;3,0,'Pattern Design'!AK33/16.7)</f>
        <v>0.41916167664670662</v>
      </c>
      <c r="AK7" s="33">
        <f>IF('Pattern Design'!AL33&lt;3,0,'Pattern Design'!AL33/16.7)</f>
        <v>0.41916167664670662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-43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71.856287425149702</v>
      </c>
      <c r="E12">
        <f t="shared" si="1"/>
        <v>71.856287425149702</v>
      </c>
      <c r="F12">
        <f t="shared" si="1"/>
        <v>71.856287425149702</v>
      </c>
      <c r="G12">
        <f t="shared" si="1"/>
        <v>148.50299401197606</v>
      </c>
      <c r="H12">
        <f t="shared" si="1"/>
        <v>148.50299401197606</v>
      </c>
      <c r="I12">
        <f t="shared" si="1"/>
        <v>263.47305389221555</v>
      </c>
      <c r="J12">
        <f t="shared" si="1"/>
        <v>311.37724550898207</v>
      </c>
      <c r="K12">
        <f t="shared" si="1"/>
        <v>320.95808383233532</v>
      </c>
      <c r="L12">
        <f t="shared" si="1"/>
        <v>335.32934131736533</v>
      </c>
      <c r="M12">
        <f t="shared" si="1"/>
        <v>383.23353293413174</v>
      </c>
      <c r="N12">
        <f t="shared" si="1"/>
        <v>407.18562874251495</v>
      </c>
      <c r="O12">
        <f t="shared" si="1"/>
        <v>474.25149700598803</v>
      </c>
      <c r="P12">
        <f t="shared" si="1"/>
        <v>474.25149700598803</v>
      </c>
      <c r="Q12">
        <f t="shared" si="1"/>
        <v>474.25149700598803</v>
      </c>
      <c r="R12">
        <f t="shared" si="1"/>
        <v>474.25149700598803</v>
      </c>
      <c r="S12">
        <f t="shared" si="1"/>
        <v>474.25149700598803</v>
      </c>
      <c r="T12">
        <f t="shared" si="1"/>
        <v>474.25149700598803</v>
      </c>
      <c r="U12">
        <f t="shared" si="1"/>
        <v>474.25149700598803</v>
      </c>
      <c r="V12">
        <f t="shared" si="1"/>
        <v>474.25149700598803</v>
      </c>
      <c r="W12">
        <f t="shared" si="1"/>
        <v>474.25149700598803</v>
      </c>
      <c r="X12">
        <f t="shared" si="1"/>
        <v>474.25149700598803</v>
      </c>
      <c r="Y12">
        <f t="shared" si="1"/>
        <v>474.25149700598803</v>
      </c>
      <c r="Z12">
        <f t="shared" si="1"/>
        <v>474.25149700598803</v>
      </c>
      <c r="AA12">
        <f t="shared" si="1"/>
        <v>474.25149700598803</v>
      </c>
      <c r="AB12">
        <f t="shared" si="1"/>
        <v>407.18562874251495</v>
      </c>
      <c r="AC12">
        <f t="shared" si="1"/>
        <v>383.23353293413174</v>
      </c>
      <c r="AD12">
        <f t="shared" si="1"/>
        <v>335.32934131736533</v>
      </c>
      <c r="AE12">
        <f t="shared" si="1"/>
        <v>320.95808383233532</v>
      </c>
      <c r="AF12">
        <f t="shared" si="1"/>
        <v>311.37724550898207</v>
      </c>
      <c r="AG12">
        <f t="shared" si="1"/>
        <v>263.47305389221555</v>
      </c>
      <c r="AH12">
        <f t="shared" si="1"/>
        <v>148.50299401197606</v>
      </c>
      <c r="AI12">
        <f t="shared" si="1"/>
        <v>148.50299401197606</v>
      </c>
      <c r="AJ12">
        <f t="shared" si="1"/>
        <v>71.856287425149702</v>
      </c>
      <c r="AK12">
        <f t="shared" si="1"/>
        <v>71.856287425149702</v>
      </c>
      <c r="AL12">
        <f t="shared" si="1"/>
        <v>71.856287425149702</v>
      </c>
      <c r="AM12">
        <f t="shared" si="1"/>
        <v>0</v>
      </c>
      <c r="AN12">
        <f t="shared" ref="AN12" si="2">AN3*$A12</f>
        <v>0</v>
      </c>
      <c r="AO12">
        <f>SUM(B12:AN12)</f>
        <v>11233.532934131736</v>
      </c>
      <c r="AP12">
        <f>AO12/1000</f>
        <v>11.233532934131736</v>
      </c>
      <c r="AQ12" s="33">
        <f>AP12*0.7</f>
        <v>7.8634730538922142</v>
      </c>
    </row>
    <row r="13" spans="1:43" x14ac:dyDescent="0.2">
      <c r="A13">
        <f t="shared" ref="A13:A19" si="3">A4*10</f>
        <v>80</v>
      </c>
      <c r="B13">
        <f t="shared" si="0"/>
        <v>0</v>
      </c>
      <c r="C13">
        <f t="shared" si="1"/>
        <v>0</v>
      </c>
      <c r="D13">
        <f t="shared" si="1"/>
        <v>62.275449101796411</v>
      </c>
      <c r="E13">
        <f t="shared" si="1"/>
        <v>62.275449101796411</v>
      </c>
      <c r="F13">
        <f t="shared" si="1"/>
        <v>62.275449101796411</v>
      </c>
      <c r="G13">
        <f t="shared" si="1"/>
        <v>124.55089820359282</v>
      </c>
      <c r="H13">
        <f t="shared" si="1"/>
        <v>124.55089820359282</v>
      </c>
      <c r="I13">
        <f t="shared" si="1"/>
        <v>215.56886227544911</v>
      </c>
      <c r="J13">
        <f t="shared" si="1"/>
        <v>263.47305389221555</v>
      </c>
      <c r="K13">
        <f t="shared" si="1"/>
        <v>273.05389221556885</v>
      </c>
      <c r="L13">
        <f t="shared" si="1"/>
        <v>287.42514970059881</v>
      </c>
      <c r="M13">
        <f t="shared" si="1"/>
        <v>287.42514970059881</v>
      </c>
      <c r="N13">
        <f t="shared" si="1"/>
        <v>335.32934131736533</v>
      </c>
      <c r="O13">
        <f t="shared" si="1"/>
        <v>368.86227544910184</v>
      </c>
      <c r="P13">
        <f t="shared" si="1"/>
        <v>368.86227544910184</v>
      </c>
      <c r="Q13">
        <f t="shared" si="1"/>
        <v>407.18562874251495</v>
      </c>
      <c r="R13">
        <f t="shared" si="1"/>
        <v>407.18562874251495</v>
      </c>
      <c r="S13">
        <f t="shared" si="1"/>
        <v>407.18562874251495</v>
      </c>
      <c r="T13">
        <f t="shared" si="1"/>
        <v>407.18562874251495</v>
      </c>
      <c r="U13">
        <f t="shared" si="1"/>
        <v>407.18562874251495</v>
      </c>
      <c r="V13">
        <f t="shared" si="1"/>
        <v>407.18562874251495</v>
      </c>
      <c r="W13">
        <f t="shared" si="1"/>
        <v>407.18562874251495</v>
      </c>
      <c r="X13">
        <f t="shared" si="1"/>
        <v>407.18562874251495</v>
      </c>
      <c r="Y13">
        <f t="shared" si="1"/>
        <v>407.18562874251495</v>
      </c>
      <c r="Z13">
        <f t="shared" si="1"/>
        <v>368.86227544910184</v>
      </c>
      <c r="AA13">
        <f t="shared" si="1"/>
        <v>335.32934131736533</v>
      </c>
      <c r="AB13">
        <f t="shared" si="1"/>
        <v>335.32934131736533</v>
      </c>
      <c r="AC13">
        <f t="shared" si="1"/>
        <v>287.42514970059881</v>
      </c>
      <c r="AD13">
        <f t="shared" si="1"/>
        <v>287.42514970059881</v>
      </c>
      <c r="AE13">
        <f t="shared" si="1"/>
        <v>273.05389221556885</v>
      </c>
      <c r="AF13">
        <f t="shared" si="1"/>
        <v>263.47305389221555</v>
      </c>
      <c r="AG13">
        <f t="shared" si="1"/>
        <v>215.56886227544911</v>
      </c>
      <c r="AH13">
        <f t="shared" si="1"/>
        <v>124.55089820359282</v>
      </c>
      <c r="AI13">
        <f t="shared" si="1"/>
        <v>124.55089820359282</v>
      </c>
      <c r="AJ13">
        <f t="shared" si="1"/>
        <v>62.275449101796411</v>
      </c>
      <c r="AK13">
        <f t="shared" si="1"/>
        <v>62.275449101796411</v>
      </c>
      <c r="AL13">
        <f t="shared" si="1"/>
        <v>62.275449101796411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9302.9940119760522</v>
      </c>
      <c r="AP13">
        <f t="shared" ref="AP13:AP19" si="6">AO13/1000</f>
        <v>9.3029940119760521</v>
      </c>
      <c r="AQ13" s="33">
        <f t="shared" ref="AQ13:AQ19" si="7">AP13*0.7</f>
        <v>6.5120958083832363</v>
      </c>
    </row>
    <row r="14" spans="1:43" x14ac:dyDescent="0.2">
      <c r="A14">
        <f t="shared" si="3"/>
        <v>70</v>
      </c>
      <c r="B14">
        <f t="shared" si="0"/>
        <v>0</v>
      </c>
      <c r="C14">
        <f t="shared" si="1"/>
        <v>0</v>
      </c>
      <c r="D14">
        <f t="shared" si="1"/>
        <v>33.532934131736525</v>
      </c>
      <c r="E14">
        <f t="shared" si="1"/>
        <v>46.107784431137723</v>
      </c>
      <c r="F14">
        <f t="shared" si="1"/>
        <v>46.107784431137723</v>
      </c>
      <c r="G14">
        <f t="shared" si="1"/>
        <v>92.215568862275447</v>
      </c>
      <c r="H14">
        <f t="shared" si="1"/>
        <v>92.215568862275447</v>
      </c>
      <c r="I14">
        <f t="shared" si="1"/>
        <v>146.70658682634732</v>
      </c>
      <c r="J14">
        <f t="shared" si="1"/>
        <v>188.62275449101799</v>
      </c>
      <c r="K14">
        <f t="shared" si="1"/>
        <v>197.00598802395211</v>
      </c>
      <c r="L14">
        <f t="shared" si="1"/>
        <v>209.5808383233533</v>
      </c>
      <c r="M14">
        <f t="shared" si="1"/>
        <v>209.5808383233533</v>
      </c>
      <c r="N14">
        <f t="shared" si="1"/>
        <v>251.49700598802397</v>
      </c>
      <c r="O14">
        <f t="shared" si="1"/>
        <v>251.49700598802397</v>
      </c>
      <c r="P14">
        <f t="shared" si="1"/>
        <v>280.83832335329339</v>
      </c>
      <c r="Q14">
        <f t="shared" si="1"/>
        <v>314.37125748502996</v>
      </c>
      <c r="R14">
        <f t="shared" si="1"/>
        <v>314.37125748502996</v>
      </c>
      <c r="S14">
        <f t="shared" si="1"/>
        <v>314.37125748502996</v>
      </c>
      <c r="T14">
        <f t="shared" si="1"/>
        <v>314.37125748502996</v>
      </c>
      <c r="U14">
        <f t="shared" si="1"/>
        <v>314.37125748502996</v>
      </c>
      <c r="V14">
        <f t="shared" si="1"/>
        <v>314.37125748502996</v>
      </c>
      <c r="W14">
        <f t="shared" si="1"/>
        <v>314.37125748502996</v>
      </c>
      <c r="X14">
        <f t="shared" si="1"/>
        <v>314.37125748502996</v>
      </c>
      <c r="Y14">
        <f t="shared" si="1"/>
        <v>314.37125748502996</v>
      </c>
      <c r="Z14">
        <f t="shared" si="1"/>
        <v>280.83832335329339</v>
      </c>
      <c r="AA14">
        <f t="shared" si="1"/>
        <v>251.49700598802397</v>
      </c>
      <c r="AB14">
        <f t="shared" si="1"/>
        <v>251.49700598802397</v>
      </c>
      <c r="AC14">
        <f t="shared" si="1"/>
        <v>209.5808383233533</v>
      </c>
      <c r="AD14">
        <f t="shared" si="1"/>
        <v>209.5808383233533</v>
      </c>
      <c r="AE14">
        <f t="shared" si="1"/>
        <v>197.00598802395211</v>
      </c>
      <c r="AF14">
        <f t="shared" si="1"/>
        <v>188.62275449101799</v>
      </c>
      <c r="AG14">
        <f t="shared" si="1"/>
        <v>146.70658682634732</v>
      </c>
      <c r="AH14">
        <f t="shared" si="1"/>
        <v>92.215568862275447</v>
      </c>
      <c r="AI14">
        <f t="shared" si="1"/>
        <v>92.215568862275447</v>
      </c>
      <c r="AJ14">
        <f t="shared" si="1"/>
        <v>46.107784431137723</v>
      </c>
      <c r="AK14">
        <f t="shared" si="1"/>
        <v>46.107784431137723</v>
      </c>
      <c r="AL14">
        <f t="shared" si="1"/>
        <v>33.532934131736525</v>
      </c>
      <c r="AM14">
        <f t="shared" si="1"/>
        <v>0</v>
      </c>
      <c r="AN14">
        <f t="shared" ref="AN14" si="8">AN5*$A14</f>
        <v>0</v>
      </c>
      <c r="AO14">
        <f t="shared" si="5"/>
        <v>6920.3592814371259</v>
      </c>
      <c r="AP14">
        <f t="shared" si="6"/>
        <v>6.9203592814371255</v>
      </c>
      <c r="AQ14" s="33">
        <f t="shared" si="7"/>
        <v>4.8442514970059873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29.341317365269465</v>
      </c>
      <c r="E15">
        <f t="shared" si="1"/>
        <v>37.724550898203596</v>
      </c>
      <c r="F15">
        <f t="shared" si="1"/>
        <v>37.724550898203596</v>
      </c>
      <c r="G15">
        <f t="shared" si="1"/>
        <v>79.640718562874255</v>
      </c>
      <c r="H15">
        <f t="shared" si="1"/>
        <v>79.640718562874255</v>
      </c>
      <c r="I15">
        <f t="shared" si="1"/>
        <v>79.640718562874255</v>
      </c>
      <c r="J15">
        <f t="shared" si="1"/>
        <v>104.79041916167665</v>
      </c>
      <c r="K15">
        <f t="shared" si="1"/>
        <v>113.17365269461078</v>
      </c>
      <c r="L15">
        <f t="shared" si="1"/>
        <v>125.74850299401199</v>
      </c>
      <c r="M15">
        <f t="shared" si="1"/>
        <v>125.74850299401199</v>
      </c>
      <c r="N15">
        <f t="shared" si="1"/>
        <v>167.66467065868264</v>
      </c>
      <c r="O15">
        <f t="shared" si="1"/>
        <v>167.66467065868264</v>
      </c>
      <c r="P15">
        <f t="shared" si="1"/>
        <v>197.00598802395211</v>
      </c>
      <c r="Q15">
        <f t="shared" si="1"/>
        <v>230.53892215568862</v>
      </c>
      <c r="R15">
        <f t="shared" si="1"/>
        <v>230.53892215568862</v>
      </c>
      <c r="S15">
        <f t="shared" si="1"/>
        <v>230.53892215568862</v>
      </c>
      <c r="T15">
        <f t="shared" si="1"/>
        <v>230.53892215568862</v>
      </c>
      <c r="U15">
        <f t="shared" si="1"/>
        <v>230.53892215568862</v>
      </c>
      <c r="V15">
        <f t="shared" si="1"/>
        <v>230.53892215568862</v>
      </c>
      <c r="W15">
        <f t="shared" si="1"/>
        <v>230.53892215568862</v>
      </c>
      <c r="X15">
        <f t="shared" si="1"/>
        <v>230.53892215568862</v>
      </c>
      <c r="Y15">
        <f t="shared" si="1"/>
        <v>230.53892215568862</v>
      </c>
      <c r="Z15">
        <f t="shared" si="1"/>
        <v>197.00598802395211</v>
      </c>
      <c r="AA15">
        <f t="shared" si="1"/>
        <v>167.66467065868264</v>
      </c>
      <c r="AB15">
        <f t="shared" si="1"/>
        <v>167.66467065868264</v>
      </c>
      <c r="AC15">
        <f t="shared" si="1"/>
        <v>125.74850299401199</v>
      </c>
      <c r="AD15">
        <f t="shared" si="1"/>
        <v>125.74850299401199</v>
      </c>
      <c r="AE15">
        <f t="shared" si="1"/>
        <v>113.17365269461078</v>
      </c>
      <c r="AF15">
        <f t="shared" si="1"/>
        <v>104.79041916167665</v>
      </c>
      <c r="AG15">
        <f t="shared" si="1"/>
        <v>79.640718562874255</v>
      </c>
      <c r="AH15">
        <f t="shared" si="1"/>
        <v>79.640718562874255</v>
      </c>
      <c r="AI15">
        <f t="shared" si="1"/>
        <v>79.640718562874255</v>
      </c>
      <c r="AJ15">
        <f t="shared" si="1"/>
        <v>37.724550898203596</v>
      </c>
      <c r="AK15">
        <f t="shared" si="1"/>
        <v>37.724550898203596</v>
      </c>
      <c r="AL15">
        <f t="shared" si="1"/>
        <v>29.341317365269465</v>
      </c>
      <c r="AM15">
        <f t="shared" si="1"/>
        <v>0</v>
      </c>
      <c r="AN15">
        <f t="shared" ref="AN15" si="9">AN6*$A15</f>
        <v>0</v>
      </c>
      <c r="AO15">
        <f t="shared" si="5"/>
        <v>4765.868263473054</v>
      </c>
      <c r="AP15">
        <f t="shared" si="6"/>
        <v>4.7658682634730543</v>
      </c>
      <c r="AQ15" s="33">
        <f t="shared" si="7"/>
        <v>3.336107784431138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25.149700598802397</v>
      </c>
      <c r="F16">
        <f t="shared" si="1"/>
        <v>25.149700598802397</v>
      </c>
      <c r="G16">
        <f t="shared" si="1"/>
        <v>35.928143712574851</v>
      </c>
      <c r="H16">
        <f t="shared" si="1"/>
        <v>35.928143712574851</v>
      </c>
      <c r="I16">
        <f t="shared" si="1"/>
        <v>35.928143712574851</v>
      </c>
      <c r="J16">
        <f t="shared" si="1"/>
        <v>35.928143712574851</v>
      </c>
      <c r="K16">
        <f t="shared" si="1"/>
        <v>46.706586826347305</v>
      </c>
      <c r="L16">
        <f t="shared" si="1"/>
        <v>53.892215568862284</v>
      </c>
      <c r="M16">
        <f t="shared" si="1"/>
        <v>53.892215568862284</v>
      </c>
      <c r="N16">
        <f t="shared" si="1"/>
        <v>71.856287425149702</v>
      </c>
      <c r="O16">
        <f t="shared" si="1"/>
        <v>71.856287425149702</v>
      </c>
      <c r="P16">
        <f t="shared" si="1"/>
        <v>100.59880239520959</v>
      </c>
      <c r="Q16">
        <f t="shared" si="1"/>
        <v>125.748502994012</v>
      </c>
      <c r="R16">
        <f t="shared" si="1"/>
        <v>125.748502994012</v>
      </c>
      <c r="S16">
        <f t="shared" si="1"/>
        <v>125.748502994012</v>
      </c>
      <c r="T16">
        <f t="shared" si="1"/>
        <v>125.748502994012</v>
      </c>
      <c r="U16">
        <f t="shared" si="1"/>
        <v>125.748502994012</v>
      </c>
      <c r="V16">
        <f t="shared" si="1"/>
        <v>125.748502994012</v>
      </c>
      <c r="W16">
        <f t="shared" si="1"/>
        <v>125.748502994012</v>
      </c>
      <c r="X16">
        <f t="shared" si="1"/>
        <v>125.748502994012</v>
      </c>
      <c r="Y16">
        <f t="shared" si="1"/>
        <v>125.748502994012</v>
      </c>
      <c r="Z16">
        <f t="shared" si="1"/>
        <v>100.59880239520959</v>
      </c>
      <c r="AA16">
        <f t="shared" si="1"/>
        <v>71.856287425149702</v>
      </c>
      <c r="AB16">
        <f t="shared" si="1"/>
        <v>71.856287425149702</v>
      </c>
      <c r="AC16">
        <f t="shared" si="1"/>
        <v>53.892215568862284</v>
      </c>
      <c r="AD16">
        <f t="shared" si="1"/>
        <v>53.892215568862284</v>
      </c>
      <c r="AE16">
        <f t="shared" si="1"/>
        <v>46.706586826347305</v>
      </c>
      <c r="AF16">
        <f t="shared" si="1"/>
        <v>35.928143712574851</v>
      </c>
      <c r="AG16">
        <f t="shared" si="1"/>
        <v>35.928143712574851</v>
      </c>
      <c r="AH16">
        <f t="shared" si="1"/>
        <v>35.928143712574851</v>
      </c>
      <c r="AI16">
        <f t="shared" si="1"/>
        <v>35.928143712574851</v>
      </c>
      <c r="AJ16">
        <f t="shared" si="1"/>
        <v>25.149700598802397</v>
      </c>
      <c r="AK16">
        <f t="shared" si="1"/>
        <v>25.149700598802397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2317.3652694610773</v>
      </c>
      <c r="AP16">
        <f t="shared" si="6"/>
        <v>2.3173652694610771</v>
      </c>
      <c r="AQ16" s="33">
        <f t="shared" si="7"/>
        <v>1.6221556886227539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-430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34540.119760479043</v>
      </c>
      <c r="AQ20" s="33">
        <f>SUM(AQ12:AQ19)</f>
        <v>24.178083832335332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7.1856287425149698E-2</v>
      </c>
      <c r="E21" s="38">
        <f t="shared" si="15"/>
        <v>7.1856287425149698E-2</v>
      </c>
      <c r="F21" s="38">
        <f t="shared" si="15"/>
        <v>7.1856287425149698E-2</v>
      </c>
      <c r="G21" s="38">
        <f t="shared" si="15"/>
        <v>0.14850299401197606</v>
      </c>
      <c r="H21" s="38">
        <f t="shared" si="15"/>
        <v>0.14850299401197606</v>
      </c>
      <c r="I21" s="38">
        <f t="shared" si="15"/>
        <v>0.26347305389221554</v>
      </c>
      <c r="J21" s="38">
        <f t="shared" si="15"/>
        <v>0.31137724550898205</v>
      </c>
      <c r="K21" s="38">
        <f t="shared" si="15"/>
        <v>0.32095808383233532</v>
      </c>
      <c r="L21" s="38">
        <f t="shared" si="15"/>
        <v>0.33532934131736536</v>
      </c>
      <c r="M21" s="38">
        <f t="shared" si="15"/>
        <v>0.38323353293413176</v>
      </c>
      <c r="N21" s="38">
        <f t="shared" si="15"/>
        <v>0.40718562874251496</v>
      </c>
      <c r="O21" s="38">
        <f t="shared" si="15"/>
        <v>0.47425149700598801</v>
      </c>
      <c r="P21" s="38">
        <f t="shared" si="15"/>
        <v>0.47425149700598801</v>
      </c>
      <c r="Q21" s="38">
        <f t="shared" si="15"/>
        <v>0.47425149700598801</v>
      </c>
      <c r="R21" s="38">
        <f t="shared" si="15"/>
        <v>0.47425149700598801</v>
      </c>
      <c r="S21" s="38">
        <f t="shared" si="15"/>
        <v>0.47425149700598801</v>
      </c>
      <c r="T21" s="38">
        <f t="shared" si="15"/>
        <v>0.47425149700598801</v>
      </c>
      <c r="U21" s="38">
        <f t="shared" si="15"/>
        <v>0.47425149700598801</v>
      </c>
      <c r="V21" s="38">
        <f t="shared" si="15"/>
        <v>0.47425149700598801</v>
      </c>
      <c r="W21" s="38">
        <f t="shared" si="15"/>
        <v>0.47425149700598801</v>
      </c>
      <c r="X21" s="38">
        <f t="shared" si="15"/>
        <v>0.47425149700598801</v>
      </c>
      <c r="Y21" s="38">
        <f t="shared" si="15"/>
        <v>0.47425149700598801</v>
      </c>
      <c r="Z21" s="38">
        <f t="shared" si="15"/>
        <v>0.47425149700598801</v>
      </c>
      <c r="AA21" s="38">
        <f t="shared" si="15"/>
        <v>0.47425149700598801</v>
      </c>
      <c r="AB21" s="38">
        <f t="shared" si="15"/>
        <v>0.40718562874251496</v>
      </c>
      <c r="AC21" s="38">
        <f t="shared" si="15"/>
        <v>0.38323353293413176</v>
      </c>
      <c r="AD21" s="38">
        <f t="shared" si="15"/>
        <v>0.33532934131736536</v>
      </c>
      <c r="AE21" s="38">
        <f t="shared" si="15"/>
        <v>0.32095808383233532</v>
      </c>
      <c r="AF21" s="38">
        <f t="shared" si="15"/>
        <v>0.31137724550898205</v>
      </c>
      <c r="AG21" s="38">
        <f t="shared" si="15"/>
        <v>0.26347305389221554</v>
      </c>
      <c r="AH21" s="38">
        <f t="shared" si="15"/>
        <v>0.14850299401197606</v>
      </c>
      <c r="AI21" s="38">
        <f t="shared" si="15"/>
        <v>0.14850299401197606</v>
      </c>
      <c r="AJ21" s="38">
        <f t="shared" si="15"/>
        <v>7.1856287425149698E-2</v>
      </c>
      <c r="AK21" s="38">
        <f t="shared" si="15"/>
        <v>7.1856287425149698E-2</v>
      </c>
      <c r="AL21" s="38">
        <f t="shared" si="15"/>
        <v>7.1856287425149698E-2</v>
      </c>
      <c r="AM21" s="38">
        <f t="shared" si="15"/>
        <v>0</v>
      </c>
      <c r="AN21" s="38">
        <f t="shared" si="15"/>
        <v>0</v>
      </c>
      <c r="AO21" s="33">
        <f>AO20/1000</f>
        <v>34.540119760479044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6.2275449101796408E-2</v>
      </c>
      <c r="E22" s="38">
        <f t="shared" si="16"/>
        <v>6.2275449101796408E-2</v>
      </c>
      <c r="F22" s="38">
        <f t="shared" si="16"/>
        <v>6.2275449101796408E-2</v>
      </c>
      <c r="G22" s="38">
        <f t="shared" si="16"/>
        <v>0.12455089820359282</v>
      </c>
      <c r="H22" s="38">
        <f t="shared" si="16"/>
        <v>0.12455089820359282</v>
      </c>
      <c r="I22" s="38">
        <f t="shared" si="16"/>
        <v>0.21556886227544911</v>
      </c>
      <c r="J22" s="38">
        <f t="shared" si="16"/>
        <v>0.26347305389221554</v>
      </c>
      <c r="K22" s="38">
        <f t="shared" si="16"/>
        <v>0.27305389221556886</v>
      </c>
      <c r="L22" s="38">
        <f t="shared" si="16"/>
        <v>0.28742514970059879</v>
      </c>
      <c r="M22" s="38">
        <f t="shared" si="16"/>
        <v>0.28742514970059879</v>
      </c>
      <c r="N22" s="38">
        <f t="shared" si="16"/>
        <v>0.33532934131736536</v>
      </c>
      <c r="O22" s="38">
        <f t="shared" si="16"/>
        <v>0.36886227544910183</v>
      </c>
      <c r="P22" s="38">
        <f t="shared" si="16"/>
        <v>0.36886227544910183</v>
      </c>
      <c r="Q22" s="38">
        <f t="shared" si="16"/>
        <v>0.40718562874251496</v>
      </c>
      <c r="R22" s="38">
        <f t="shared" si="16"/>
        <v>0.40718562874251496</v>
      </c>
      <c r="S22" s="38">
        <f t="shared" si="16"/>
        <v>0.40718562874251496</v>
      </c>
      <c r="T22" s="38">
        <f t="shared" si="16"/>
        <v>0.40718562874251496</v>
      </c>
      <c r="U22" s="38">
        <f t="shared" si="16"/>
        <v>0.40718562874251496</v>
      </c>
      <c r="V22" s="38">
        <f t="shared" si="16"/>
        <v>0.40718562874251496</v>
      </c>
      <c r="W22" s="38">
        <f t="shared" si="16"/>
        <v>0.40718562874251496</v>
      </c>
      <c r="X22" s="38">
        <f t="shared" si="16"/>
        <v>0.40718562874251496</v>
      </c>
      <c r="Y22" s="38">
        <f t="shared" si="16"/>
        <v>0.40718562874251496</v>
      </c>
      <c r="Z22" s="38">
        <f t="shared" si="16"/>
        <v>0.36886227544910183</v>
      </c>
      <c r="AA22" s="38">
        <f t="shared" si="16"/>
        <v>0.33532934131736536</v>
      </c>
      <c r="AB22" s="38">
        <f t="shared" si="16"/>
        <v>0.33532934131736536</v>
      </c>
      <c r="AC22" s="38">
        <f t="shared" si="16"/>
        <v>0.28742514970059879</v>
      </c>
      <c r="AD22" s="38">
        <f t="shared" si="16"/>
        <v>0.28742514970059879</v>
      </c>
      <c r="AE22" s="38">
        <f t="shared" si="16"/>
        <v>0.27305389221556886</v>
      </c>
      <c r="AF22" s="38">
        <f t="shared" si="16"/>
        <v>0.26347305389221554</v>
      </c>
      <c r="AG22" s="38">
        <f t="shared" si="16"/>
        <v>0.21556886227544911</v>
      </c>
      <c r="AH22" s="38">
        <f t="shared" si="16"/>
        <v>0.12455089820359282</v>
      </c>
      <c r="AI22" s="38">
        <f t="shared" si="16"/>
        <v>0.12455089820359282</v>
      </c>
      <c r="AJ22" s="38">
        <f t="shared" si="16"/>
        <v>6.2275449101796408E-2</v>
      </c>
      <c r="AK22" s="38">
        <f t="shared" si="16"/>
        <v>6.2275449101796408E-2</v>
      </c>
      <c r="AL22" s="38">
        <f t="shared" si="16"/>
        <v>6.2275449101796408E-2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3.3532934131736525E-2</v>
      </c>
      <c r="E23" s="38">
        <f t="shared" si="17"/>
        <v>4.6107784431137722E-2</v>
      </c>
      <c r="F23" s="38">
        <f t="shared" si="17"/>
        <v>4.6107784431137722E-2</v>
      </c>
      <c r="G23" s="38">
        <f t="shared" si="17"/>
        <v>9.2215568862275443E-2</v>
      </c>
      <c r="H23" s="38">
        <f t="shared" si="17"/>
        <v>9.2215568862275443E-2</v>
      </c>
      <c r="I23" s="38">
        <f t="shared" si="17"/>
        <v>0.14670658682634732</v>
      </c>
      <c r="J23" s="38">
        <f t="shared" si="17"/>
        <v>0.18862275449101798</v>
      </c>
      <c r="K23" s="38">
        <f t="shared" si="17"/>
        <v>0.19700598802395211</v>
      </c>
      <c r="L23" s="38">
        <f t="shared" si="17"/>
        <v>0.20958083832335331</v>
      </c>
      <c r="M23" s="38">
        <f t="shared" si="17"/>
        <v>0.20958083832335331</v>
      </c>
      <c r="N23" s="38">
        <f t="shared" si="17"/>
        <v>0.25149700598802399</v>
      </c>
      <c r="O23" s="38">
        <f t="shared" si="17"/>
        <v>0.25149700598802399</v>
      </c>
      <c r="P23" s="38">
        <f t="shared" si="17"/>
        <v>0.2808383233532934</v>
      </c>
      <c r="Q23" s="38">
        <f t="shared" si="17"/>
        <v>0.31437125748502998</v>
      </c>
      <c r="R23" s="38">
        <f t="shared" si="17"/>
        <v>0.31437125748502998</v>
      </c>
      <c r="S23" s="38">
        <f t="shared" si="17"/>
        <v>0.31437125748502998</v>
      </c>
      <c r="T23" s="38">
        <f t="shared" si="17"/>
        <v>0.31437125748502998</v>
      </c>
      <c r="U23" s="38">
        <f t="shared" si="17"/>
        <v>0.31437125748502998</v>
      </c>
      <c r="V23" s="38">
        <f t="shared" si="17"/>
        <v>0.31437125748502998</v>
      </c>
      <c r="W23" s="38">
        <f t="shared" si="17"/>
        <v>0.31437125748502998</v>
      </c>
      <c r="X23" s="38">
        <f t="shared" si="17"/>
        <v>0.31437125748502998</v>
      </c>
      <c r="Y23" s="38">
        <f t="shared" si="17"/>
        <v>0.31437125748502998</v>
      </c>
      <c r="Z23" s="38">
        <f t="shared" si="17"/>
        <v>0.2808383233532934</v>
      </c>
      <c r="AA23" s="38">
        <f t="shared" si="17"/>
        <v>0.25149700598802399</v>
      </c>
      <c r="AB23" s="38">
        <f t="shared" si="17"/>
        <v>0.25149700598802399</v>
      </c>
      <c r="AC23" s="38">
        <f t="shared" si="17"/>
        <v>0.20958083832335331</v>
      </c>
      <c r="AD23" s="38">
        <f t="shared" si="17"/>
        <v>0.20958083832335331</v>
      </c>
      <c r="AE23" s="38">
        <f t="shared" si="17"/>
        <v>0.19700598802395211</v>
      </c>
      <c r="AF23" s="38">
        <f t="shared" si="17"/>
        <v>0.18862275449101798</v>
      </c>
      <c r="AG23" s="38">
        <f t="shared" si="17"/>
        <v>0.14670658682634732</v>
      </c>
      <c r="AH23" s="38">
        <f t="shared" si="17"/>
        <v>9.2215568862275443E-2</v>
      </c>
      <c r="AI23" s="38">
        <f t="shared" si="17"/>
        <v>9.2215568862275443E-2</v>
      </c>
      <c r="AJ23" s="38">
        <f t="shared" si="17"/>
        <v>4.6107784431137722E-2</v>
      </c>
      <c r="AK23" s="38">
        <f t="shared" si="17"/>
        <v>4.6107784431137722E-2</v>
      </c>
      <c r="AL23" s="38">
        <f t="shared" si="17"/>
        <v>3.3532934131736525E-2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2.9341317365269466E-2</v>
      </c>
      <c r="E24" s="38">
        <f t="shared" si="18"/>
        <v>3.7724550898203597E-2</v>
      </c>
      <c r="F24" s="38">
        <f t="shared" si="18"/>
        <v>3.7724550898203597E-2</v>
      </c>
      <c r="G24" s="38">
        <f t="shared" si="18"/>
        <v>7.964071856287426E-2</v>
      </c>
      <c r="H24" s="38">
        <f t="shared" si="18"/>
        <v>7.964071856287426E-2</v>
      </c>
      <c r="I24" s="38">
        <f t="shared" si="18"/>
        <v>7.964071856287426E-2</v>
      </c>
      <c r="J24" s="38">
        <f t="shared" si="18"/>
        <v>0.10479041916167665</v>
      </c>
      <c r="K24" s="38">
        <f t="shared" si="18"/>
        <v>0.11317365269461079</v>
      </c>
      <c r="L24" s="38">
        <f t="shared" si="18"/>
        <v>0.125748502994012</v>
      </c>
      <c r="M24" s="38">
        <f t="shared" si="18"/>
        <v>0.125748502994012</v>
      </c>
      <c r="N24" s="38">
        <f t="shared" si="18"/>
        <v>0.16766467065868265</v>
      </c>
      <c r="O24" s="38">
        <f t="shared" si="18"/>
        <v>0.16766467065868265</v>
      </c>
      <c r="P24" s="38">
        <f t="shared" si="18"/>
        <v>0.19700598802395211</v>
      </c>
      <c r="Q24" s="38">
        <f t="shared" si="18"/>
        <v>0.23053892215568864</v>
      </c>
      <c r="R24" s="38">
        <f t="shared" si="18"/>
        <v>0.23053892215568864</v>
      </c>
      <c r="S24" s="38">
        <f t="shared" si="18"/>
        <v>0.23053892215568864</v>
      </c>
      <c r="T24" s="38">
        <f t="shared" si="18"/>
        <v>0.23053892215568864</v>
      </c>
      <c r="U24" s="38">
        <f t="shared" si="18"/>
        <v>0.23053892215568864</v>
      </c>
      <c r="V24" s="38">
        <f t="shared" si="18"/>
        <v>0.23053892215568864</v>
      </c>
      <c r="W24" s="38">
        <f t="shared" si="18"/>
        <v>0.23053892215568864</v>
      </c>
      <c r="X24" s="38">
        <f t="shared" si="18"/>
        <v>0.23053892215568864</v>
      </c>
      <c r="Y24" s="38">
        <f t="shared" si="18"/>
        <v>0.23053892215568864</v>
      </c>
      <c r="Z24" s="38">
        <f t="shared" si="18"/>
        <v>0.19700598802395211</v>
      </c>
      <c r="AA24" s="38">
        <f t="shared" si="18"/>
        <v>0.16766467065868265</v>
      </c>
      <c r="AB24" s="38">
        <f t="shared" si="18"/>
        <v>0.16766467065868265</v>
      </c>
      <c r="AC24" s="38">
        <f t="shared" si="18"/>
        <v>0.125748502994012</v>
      </c>
      <c r="AD24" s="38">
        <f t="shared" si="18"/>
        <v>0.125748502994012</v>
      </c>
      <c r="AE24" s="38">
        <f t="shared" si="18"/>
        <v>0.11317365269461079</v>
      </c>
      <c r="AF24" s="38">
        <f t="shared" si="18"/>
        <v>0.10479041916167665</v>
      </c>
      <c r="AG24" s="38">
        <f t="shared" si="18"/>
        <v>7.964071856287426E-2</v>
      </c>
      <c r="AH24" s="38">
        <f t="shared" si="18"/>
        <v>7.964071856287426E-2</v>
      </c>
      <c r="AI24" s="38">
        <f t="shared" si="18"/>
        <v>7.964071856287426E-2</v>
      </c>
      <c r="AJ24" s="38">
        <f t="shared" si="18"/>
        <v>3.7724550898203597E-2</v>
      </c>
      <c r="AK24" s="38">
        <f t="shared" si="18"/>
        <v>3.7724550898203597E-2</v>
      </c>
      <c r="AL24" s="38">
        <f t="shared" si="18"/>
        <v>2.9341317365269466E-2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2.5149700598802397E-2</v>
      </c>
      <c r="F25" s="38">
        <f t="shared" si="19"/>
        <v>2.5149700598802397E-2</v>
      </c>
      <c r="G25" s="38">
        <f t="shared" si="19"/>
        <v>3.5928143712574849E-2</v>
      </c>
      <c r="H25" s="38">
        <f t="shared" si="19"/>
        <v>3.5928143712574849E-2</v>
      </c>
      <c r="I25" s="38">
        <f t="shared" si="19"/>
        <v>3.5928143712574849E-2</v>
      </c>
      <c r="J25" s="38">
        <f t="shared" si="19"/>
        <v>3.5928143712574849E-2</v>
      </c>
      <c r="K25" s="38">
        <f t="shared" si="19"/>
        <v>4.6706586826347304E-2</v>
      </c>
      <c r="L25" s="38">
        <f t="shared" si="19"/>
        <v>5.3892215568862284E-2</v>
      </c>
      <c r="M25" s="38">
        <f t="shared" si="19"/>
        <v>5.3892215568862284E-2</v>
      </c>
      <c r="N25" s="38">
        <f t="shared" si="19"/>
        <v>7.1856287425149698E-2</v>
      </c>
      <c r="O25" s="38">
        <f t="shared" si="19"/>
        <v>7.1856287425149698E-2</v>
      </c>
      <c r="P25" s="38">
        <f t="shared" si="19"/>
        <v>0.10059880239520959</v>
      </c>
      <c r="Q25" s="38">
        <f t="shared" si="19"/>
        <v>0.125748502994012</v>
      </c>
      <c r="R25" s="38">
        <f t="shared" si="19"/>
        <v>0.125748502994012</v>
      </c>
      <c r="S25" s="38">
        <f t="shared" si="19"/>
        <v>0.125748502994012</v>
      </c>
      <c r="T25" s="38">
        <f t="shared" si="19"/>
        <v>0.125748502994012</v>
      </c>
      <c r="U25" s="38">
        <f t="shared" si="19"/>
        <v>0.125748502994012</v>
      </c>
      <c r="V25" s="38">
        <f t="shared" si="19"/>
        <v>0.125748502994012</v>
      </c>
      <c r="W25" s="38">
        <f t="shared" si="19"/>
        <v>0.125748502994012</v>
      </c>
      <c r="X25" s="38">
        <f t="shared" si="19"/>
        <v>0.125748502994012</v>
      </c>
      <c r="Y25" s="38">
        <f t="shared" si="19"/>
        <v>0.125748502994012</v>
      </c>
      <c r="Z25" s="38">
        <f t="shared" si="19"/>
        <v>0.10059880239520959</v>
      </c>
      <c r="AA25" s="38">
        <f t="shared" si="19"/>
        <v>7.1856287425149698E-2</v>
      </c>
      <c r="AB25" s="38">
        <f t="shared" si="19"/>
        <v>7.1856287425149698E-2</v>
      </c>
      <c r="AC25" s="38">
        <f t="shared" si="19"/>
        <v>5.3892215568862284E-2</v>
      </c>
      <c r="AD25" s="38">
        <f t="shared" si="19"/>
        <v>5.3892215568862284E-2</v>
      </c>
      <c r="AE25" s="38">
        <f t="shared" si="19"/>
        <v>4.6706586826347304E-2</v>
      </c>
      <c r="AF25" s="38">
        <f t="shared" si="19"/>
        <v>3.5928143712574849E-2</v>
      </c>
      <c r="AG25" s="38">
        <f t="shared" si="19"/>
        <v>3.5928143712574849E-2</v>
      </c>
      <c r="AH25" s="38">
        <f t="shared" si="19"/>
        <v>3.5928143712574849E-2</v>
      </c>
      <c r="AI25" s="38">
        <f t="shared" si="19"/>
        <v>3.5928143712574849E-2</v>
      </c>
      <c r="AJ25" s="38">
        <f t="shared" si="19"/>
        <v>2.5149700598802397E-2</v>
      </c>
      <c r="AK25" s="38">
        <f t="shared" si="19"/>
        <v>2.5149700598802397E-2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24.178083832335329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5.0299401197604787E-2</v>
      </c>
      <c r="E30" s="38">
        <f t="shared" si="23"/>
        <v>5.0299401197604787E-2</v>
      </c>
      <c r="F30" s="38">
        <f t="shared" si="23"/>
        <v>5.0299401197604787E-2</v>
      </c>
      <c r="G30" s="38">
        <f t="shared" si="23"/>
        <v>0.10395209580838323</v>
      </c>
      <c r="H30" s="38">
        <f t="shared" si="23"/>
        <v>0.10395209580838323</v>
      </c>
      <c r="I30" s="38">
        <f t="shared" si="23"/>
        <v>0.18443113772455086</v>
      </c>
      <c r="J30" s="38">
        <f t="shared" si="23"/>
        <v>0.21796407185628741</v>
      </c>
      <c r="K30" s="38">
        <f t="shared" si="23"/>
        <v>0.22467065868263469</v>
      </c>
      <c r="L30" s="38">
        <f t="shared" si="23"/>
        <v>0.23473053892215573</v>
      </c>
      <c r="M30" s="38">
        <f t="shared" si="23"/>
        <v>0.2682634730538922</v>
      </c>
      <c r="N30" s="38">
        <f t="shared" si="23"/>
        <v>0.28502994011976046</v>
      </c>
      <c r="O30" s="38">
        <f t="shared" si="23"/>
        <v>0.33197604790419161</v>
      </c>
      <c r="P30" s="38">
        <f t="shared" si="23"/>
        <v>0.33197604790419161</v>
      </c>
      <c r="Q30" s="38">
        <f t="shared" si="23"/>
        <v>0.33197604790419161</v>
      </c>
      <c r="R30" s="38">
        <f t="shared" si="23"/>
        <v>0.33197604790419161</v>
      </c>
      <c r="S30" s="38">
        <f t="shared" si="23"/>
        <v>0.33197604790419161</v>
      </c>
      <c r="T30" s="38">
        <f t="shared" si="23"/>
        <v>0.33197604790419161</v>
      </c>
      <c r="U30" s="38">
        <f t="shared" si="23"/>
        <v>0.33197604790419161</v>
      </c>
      <c r="V30" s="38">
        <f t="shared" si="23"/>
        <v>0.33197604790419161</v>
      </c>
      <c r="W30" s="38">
        <f t="shared" si="23"/>
        <v>0.33197604790419161</v>
      </c>
      <c r="X30" s="38">
        <f t="shared" si="23"/>
        <v>0.33197604790419161</v>
      </c>
      <c r="Y30" s="38">
        <f t="shared" si="23"/>
        <v>0.33197604790419161</v>
      </c>
      <c r="Z30" s="38">
        <f t="shared" si="23"/>
        <v>0.33197604790419161</v>
      </c>
      <c r="AA30" s="38">
        <f t="shared" si="23"/>
        <v>0.33197604790419161</v>
      </c>
      <c r="AB30" s="38">
        <f t="shared" si="23"/>
        <v>0.28502994011976046</v>
      </c>
      <c r="AC30" s="38">
        <f t="shared" si="23"/>
        <v>0.2682634730538922</v>
      </c>
      <c r="AD30" s="38">
        <f t="shared" si="23"/>
        <v>0.23473053892215573</v>
      </c>
      <c r="AE30" s="38">
        <f t="shared" si="23"/>
        <v>0.22467065868263469</v>
      </c>
      <c r="AF30" s="38">
        <f t="shared" si="23"/>
        <v>0.21796407185628741</v>
      </c>
      <c r="AG30" s="38">
        <f t="shared" si="23"/>
        <v>0.18443113772455086</v>
      </c>
      <c r="AH30" s="38">
        <f t="shared" si="23"/>
        <v>0.10395209580838323</v>
      </c>
      <c r="AI30" s="38">
        <f t="shared" si="23"/>
        <v>0.10395209580838323</v>
      </c>
      <c r="AJ30" s="38">
        <f t="shared" si="23"/>
        <v>5.0299401197604787E-2</v>
      </c>
      <c r="AK30" s="38">
        <f t="shared" si="23"/>
        <v>5.0299401197604787E-2</v>
      </c>
      <c r="AL30" s="38">
        <f t="shared" si="23"/>
        <v>5.0299401197604787E-2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4.3592814371257484E-2</v>
      </c>
      <c r="E31" s="38">
        <f t="shared" si="24"/>
        <v>4.3592814371257484E-2</v>
      </c>
      <c r="F31" s="38">
        <f t="shared" si="24"/>
        <v>4.3592814371257484E-2</v>
      </c>
      <c r="G31" s="38">
        <f t="shared" si="24"/>
        <v>8.7185628742514967E-2</v>
      </c>
      <c r="H31" s="38">
        <f t="shared" si="24"/>
        <v>8.7185628742514967E-2</v>
      </c>
      <c r="I31" s="38">
        <f t="shared" si="24"/>
        <v>0.15089820359281436</v>
      </c>
      <c r="J31" s="38">
        <f t="shared" si="24"/>
        <v>0.18443113772455086</v>
      </c>
      <c r="K31" s="38">
        <f t="shared" si="24"/>
        <v>0.1911377245508982</v>
      </c>
      <c r="L31" s="38">
        <f t="shared" si="24"/>
        <v>0.20119760479041915</v>
      </c>
      <c r="M31" s="38">
        <f t="shared" si="24"/>
        <v>0.20119760479041915</v>
      </c>
      <c r="N31" s="38">
        <f t="shared" si="24"/>
        <v>0.23473053892215573</v>
      </c>
      <c r="O31" s="38">
        <f t="shared" si="24"/>
        <v>0.25820359281437127</v>
      </c>
      <c r="P31" s="38">
        <f t="shared" si="24"/>
        <v>0.25820359281437127</v>
      </c>
      <c r="Q31" s="38">
        <f t="shared" si="24"/>
        <v>0.28502994011976046</v>
      </c>
      <c r="R31" s="38">
        <f t="shared" si="24"/>
        <v>0.28502994011976046</v>
      </c>
      <c r="S31" s="38">
        <f t="shared" si="24"/>
        <v>0.28502994011976046</v>
      </c>
      <c r="T31" s="38">
        <f t="shared" si="24"/>
        <v>0.28502994011976046</v>
      </c>
      <c r="U31" s="38">
        <f t="shared" si="24"/>
        <v>0.28502994011976046</v>
      </c>
      <c r="V31" s="38">
        <f t="shared" si="24"/>
        <v>0.28502994011976046</v>
      </c>
      <c r="W31" s="38">
        <f t="shared" si="24"/>
        <v>0.28502994011976046</v>
      </c>
      <c r="X31" s="38">
        <f t="shared" si="24"/>
        <v>0.28502994011976046</v>
      </c>
      <c r="Y31" s="38">
        <f t="shared" si="24"/>
        <v>0.28502994011976046</v>
      </c>
      <c r="Z31" s="38">
        <f t="shared" si="24"/>
        <v>0.25820359281437127</v>
      </c>
      <c r="AA31" s="38">
        <f t="shared" si="24"/>
        <v>0.23473053892215573</v>
      </c>
      <c r="AB31" s="38">
        <f t="shared" si="24"/>
        <v>0.23473053892215573</v>
      </c>
      <c r="AC31" s="38">
        <f t="shared" si="24"/>
        <v>0.20119760479041915</v>
      </c>
      <c r="AD31" s="38">
        <f t="shared" si="24"/>
        <v>0.20119760479041915</v>
      </c>
      <c r="AE31" s="38">
        <f t="shared" si="24"/>
        <v>0.1911377245508982</v>
      </c>
      <c r="AF31" s="38">
        <f t="shared" si="24"/>
        <v>0.18443113772455086</v>
      </c>
      <c r="AG31" s="38">
        <f t="shared" si="24"/>
        <v>0.15089820359281436</v>
      </c>
      <c r="AH31" s="38">
        <f t="shared" si="24"/>
        <v>8.7185628742514967E-2</v>
      </c>
      <c r="AI31" s="38">
        <f t="shared" si="24"/>
        <v>8.7185628742514967E-2</v>
      </c>
      <c r="AJ31" s="38">
        <f t="shared" si="24"/>
        <v>4.3592814371257484E-2</v>
      </c>
      <c r="AK31" s="38">
        <f t="shared" si="24"/>
        <v>4.3592814371257484E-2</v>
      </c>
      <c r="AL31" s="38">
        <f t="shared" si="24"/>
        <v>4.3592814371257484E-2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2.3473053892215566E-2</v>
      </c>
      <c r="E32" s="38">
        <f t="shared" si="25"/>
        <v>3.2275449101796402E-2</v>
      </c>
      <c r="F32" s="38">
        <f t="shared" si="25"/>
        <v>3.2275449101796402E-2</v>
      </c>
      <c r="G32" s="38">
        <f t="shared" si="25"/>
        <v>6.4550898203592805E-2</v>
      </c>
      <c r="H32" s="38">
        <f t="shared" si="25"/>
        <v>6.4550898203592805E-2</v>
      </c>
      <c r="I32" s="38">
        <f t="shared" si="25"/>
        <v>0.10269461077844312</v>
      </c>
      <c r="J32" s="38">
        <f t="shared" si="25"/>
        <v>0.13203592814371257</v>
      </c>
      <c r="K32" s="38">
        <f t="shared" si="25"/>
        <v>0.13790419161676648</v>
      </c>
      <c r="L32" s="38">
        <f t="shared" si="25"/>
        <v>0.1467065868263473</v>
      </c>
      <c r="M32" s="38">
        <f t="shared" si="25"/>
        <v>0.1467065868263473</v>
      </c>
      <c r="N32" s="38">
        <f t="shared" si="25"/>
        <v>0.17604790419161678</v>
      </c>
      <c r="O32" s="38">
        <f t="shared" si="25"/>
        <v>0.17604790419161678</v>
      </c>
      <c r="P32" s="38">
        <f t="shared" si="25"/>
        <v>0.19658682634730537</v>
      </c>
      <c r="Q32" s="38">
        <f t="shared" si="25"/>
        <v>0.22005988023952097</v>
      </c>
      <c r="R32" s="38">
        <f t="shared" si="25"/>
        <v>0.22005988023952097</v>
      </c>
      <c r="S32" s="38">
        <f t="shared" si="25"/>
        <v>0.22005988023952097</v>
      </c>
      <c r="T32" s="38">
        <f t="shared" si="25"/>
        <v>0.22005988023952097</v>
      </c>
      <c r="U32" s="38">
        <f t="shared" si="25"/>
        <v>0.22005988023952097</v>
      </c>
      <c r="V32" s="38">
        <f t="shared" si="25"/>
        <v>0.22005988023952097</v>
      </c>
      <c r="W32" s="38">
        <f t="shared" si="25"/>
        <v>0.22005988023952097</v>
      </c>
      <c r="X32" s="38">
        <f t="shared" si="25"/>
        <v>0.22005988023952097</v>
      </c>
      <c r="Y32" s="38">
        <f t="shared" si="25"/>
        <v>0.22005988023952097</v>
      </c>
      <c r="Z32" s="38">
        <f t="shared" si="25"/>
        <v>0.19658682634730537</v>
      </c>
      <c r="AA32" s="38">
        <f t="shared" si="25"/>
        <v>0.17604790419161678</v>
      </c>
      <c r="AB32" s="38">
        <f t="shared" si="25"/>
        <v>0.17604790419161678</v>
      </c>
      <c r="AC32" s="38">
        <f t="shared" si="25"/>
        <v>0.1467065868263473</v>
      </c>
      <c r="AD32" s="38">
        <f t="shared" si="25"/>
        <v>0.1467065868263473</v>
      </c>
      <c r="AE32" s="38">
        <f t="shared" si="25"/>
        <v>0.13790419161676648</v>
      </c>
      <c r="AF32" s="38">
        <f t="shared" si="25"/>
        <v>0.13203592814371257</v>
      </c>
      <c r="AG32" s="38">
        <f t="shared" si="25"/>
        <v>0.10269461077844312</v>
      </c>
      <c r="AH32" s="38">
        <f t="shared" si="25"/>
        <v>6.4550898203592805E-2</v>
      </c>
      <c r="AI32" s="38">
        <f t="shared" si="25"/>
        <v>6.4550898203592805E-2</v>
      </c>
      <c r="AJ32" s="38">
        <f t="shared" si="25"/>
        <v>3.2275449101796402E-2</v>
      </c>
      <c r="AK32" s="38">
        <f t="shared" si="25"/>
        <v>3.2275449101796402E-2</v>
      </c>
      <c r="AL32" s="38">
        <f t="shared" si="25"/>
        <v>2.3473053892215566E-2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2.0538922155688626E-2</v>
      </c>
      <c r="E33" s="38">
        <f t="shared" si="26"/>
        <v>2.6407185628742516E-2</v>
      </c>
      <c r="F33" s="38">
        <f t="shared" si="26"/>
        <v>2.6407185628742516E-2</v>
      </c>
      <c r="G33" s="38">
        <f t="shared" si="26"/>
        <v>5.5748502994011975E-2</v>
      </c>
      <c r="H33" s="38">
        <f t="shared" si="26"/>
        <v>5.5748502994011975E-2</v>
      </c>
      <c r="I33" s="38">
        <f t="shared" si="26"/>
        <v>5.5748502994011975E-2</v>
      </c>
      <c r="J33" s="38">
        <f t="shared" si="26"/>
        <v>7.3353293413173648E-2</v>
      </c>
      <c r="K33" s="38">
        <f t="shared" si="26"/>
        <v>7.9221556886227548E-2</v>
      </c>
      <c r="L33" s="38">
        <f t="shared" si="26"/>
        <v>8.8023952095808392E-2</v>
      </c>
      <c r="M33" s="38">
        <f t="shared" si="26"/>
        <v>8.8023952095808392E-2</v>
      </c>
      <c r="N33" s="38">
        <f t="shared" si="26"/>
        <v>0.11736526946107785</v>
      </c>
      <c r="O33" s="38">
        <f t="shared" si="26"/>
        <v>0.11736526946107785</v>
      </c>
      <c r="P33" s="38">
        <f t="shared" si="26"/>
        <v>0.13790419161676648</v>
      </c>
      <c r="Q33" s="38">
        <f t="shared" si="26"/>
        <v>0.16137724550898203</v>
      </c>
      <c r="R33" s="38">
        <f t="shared" si="26"/>
        <v>0.16137724550898203</v>
      </c>
      <c r="S33" s="38">
        <f t="shared" si="26"/>
        <v>0.16137724550898203</v>
      </c>
      <c r="T33" s="38">
        <f t="shared" si="26"/>
        <v>0.16137724550898203</v>
      </c>
      <c r="U33" s="38">
        <f t="shared" si="26"/>
        <v>0.16137724550898203</v>
      </c>
      <c r="V33" s="38">
        <f t="shared" si="26"/>
        <v>0.16137724550898203</v>
      </c>
      <c r="W33" s="38">
        <f t="shared" si="26"/>
        <v>0.16137724550898203</v>
      </c>
      <c r="X33" s="38">
        <f t="shared" si="26"/>
        <v>0.16137724550898203</v>
      </c>
      <c r="Y33" s="38">
        <f t="shared" si="26"/>
        <v>0.16137724550898203</v>
      </c>
      <c r="Z33" s="38">
        <f t="shared" si="26"/>
        <v>0.13790419161676648</v>
      </c>
      <c r="AA33" s="38">
        <f t="shared" si="26"/>
        <v>0.11736526946107785</v>
      </c>
      <c r="AB33" s="38">
        <f t="shared" si="26"/>
        <v>0.11736526946107785</v>
      </c>
      <c r="AC33" s="38">
        <f t="shared" si="26"/>
        <v>8.8023952095808392E-2</v>
      </c>
      <c r="AD33" s="38">
        <f t="shared" si="26"/>
        <v>8.8023952095808392E-2</v>
      </c>
      <c r="AE33" s="38">
        <f t="shared" si="26"/>
        <v>7.9221556886227548E-2</v>
      </c>
      <c r="AF33" s="38">
        <f t="shared" si="26"/>
        <v>7.3353293413173648E-2</v>
      </c>
      <c r="AG33" s="38">
        <f t="shared" si="26"/>
        <v>5.5748502994011975E-2</v>
      </c>
      <c r="AH33" s="38">
        <f t="shared" si="26"/>
        <v>5.5748502994011975E-2</v>
      </c>
      <c r="AI33" s="38">
        <f t="shared" si="26"/>
        <v>5.5748502994011975E-2</v>
      </c>
      <c r="AJ33" s="38">
        <f t="shared" si="26"/>
        <v>2.6407185628742516E-2</v>
      </c>
      <c r="AK33" s="38">
        <f t="shared" si="26"/>
        <v>2.6407185628742516E-2</v>
      </c>
      <c r="AL33" s="38">
        <f t="shared" si="26"/>
        <v>2.0538922155688626E-2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1.7604790419161676E-2</v>
      </c>
      <c r="F34" s="38">
        <f t="shared" si="27"/>
        <v>1.7604790419161676E-2</v>
      </c>
      <c r="G34" s="38">
        <f t="shared" si="27"/>
        <v>2.5149700598802394E-2</v>
      </c>
      <c r="H34" s="38">
        <f t="shared" si="27"/>
        <v>2.5149700598802394E-2</v>
      </c>
      <c r="I34" s="38">
        <f t="shared" si="27"/>
        <v>2.5149700598802394E-2</v>
      </c>
      <c r="J34" s="38">
        <f t="shared" si="27"/>
        <v>2.5149700598802394E-2</v>
      </c>
      <c r="K34" s="38">
        <f t="shared" si="27"/>
        <v>3.2694610778443114E-2</v>
      </c>
      <c r="L34" s="38">
        <f t="shared" si="27"/>
        <v>3.7724550898203597E-2</v>
      </c>
      <c r="M34" s="38">
        <f t="shared" si="27"/>
        <v>3.7724550898203597E-2</v>
      </c>
      <c r="N34" s="38">
        <f t="shared" si="27"/>
        <v>5.0299401197604787E-2</v>
      </c>
      <c r="O34" s="38">
        <f t="shared" si="27"/>
        <v>5.0299401197604787E-2</v>
      </c>
      <c r="P34" s="38">
        <f t="shared" si="27"/>
        <v>7.0419161676646705E-2</v>
      </c>
      <c r="Q34" s="38">
        <f t="shared" si="27"/>
        <v>8.8023952095808392E-2</v>
      </c>
      <c r="R34" s="38">
        <f t="shared" si="27"/>
        <v>8.8023952095808392E-2</v>
      </c>
      <c r="S34" s="38">
        <f t="shared" si="27"/>
        <v>8.8023952095808392E-2</v>
      </c>
      <c r="T34" s="38">
        <f t="shared" si="27"/>
        <v>8.8023952095808392E-2</v>
      </c>
      <c r="U34" s="38">
        <f t="shared" si="27"/>
        <v>8.8023952095808392E-2</v>
      </c>
      <c r="V34" s="38">
        <f t="shared" si="27"/>
        <v>8.8023952095808392E-2</v>
      </c>
      <c r="W34" s="38">
        <f t="shared" si="27"/>
        <v>8.8023952095808392E-2</v>
      </c>
      <c r="X34" s="38">
        <f t="shared" si="27"/>
        <v>8.8023952095808392E-2</v>
      </c>
      <c r="Y34" s="38">
        <f t="shared" si="27"/>
        <v>8.8023952095808392E-2</v>
      </c>
      <c r="Z34" s="38">
        <f t="shared" si="27"/>
        <v>7.0419161676646705E-2</v>
      </c>
      <c r="AA34" s="38">
        <f t="shared" si="27"/>
        <v>5.0299401197604787E-2</v>
      </c>
      <c r="AB34" s="38">
        <f t="shared" si="27"/>
        <v>5.0299401197604787E-2</v>
      </c>
      <c r="AC34" s="38">
        <f t="shared" si="27"/>
        <v>3.7724550898203597E-2</v>
      </c>
      <c r="AD34" s="38">
        <f t="shared" si="27"/>
        <v>3.7724550898203597E-2</v>
      </c>
      <c r="AE34" s="38">
        <f t="shared" si="27"/>
        <v>3.2694610778443114E-2</v>
      </c>
      <c r="AF34" s="38">
        <f t="shared" si="27"/>
        <v>2.5149700598802394E-2</v>
      </c>
      <c r="AG34" s="38">
        <f t="shared" si="27"/>
        <v>2.5149700598802394E-2</v>
      </c>
      <c r="AH34" s="38">
        <f t="shared" si="27"/>
        <v>2.5149700598802394E-2</v>
      </c>
      <c r="AI34" s="38">
        <f t="shared" si="27"/>
        <v>2.5149700598802394E-2</v>
      </c>
      <c r="AJ34" s="38">
        <f t="shared" si="27"/>
        <v>1.7604790419161676E-2</v>
      </c>
      <c r="AK34" s="38">
        <f t="shared" si="27"/>
        <v>1.7604790419161676E-2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0.13790419161676645</v>
      </c>
      <c r="E38" s="38">
        <f t="shared" si="31"/>
        <v>0.17017964071856284</v>
      </c>
      <c r="F38" s="38">
        <f t="shared" si="31"/>
        <v>0.17017964071856284</v>
      </c>
      <c r="G38" s="38">
        <f t="shared" si="31"/>
        <v>0.33658682634730536</v>
      </c>
      <c r="H38" s="38">
        <f t="shared" si="31"/>
        <v>0.33658682634730536</v>
      </c>
      <c r="I38" s="38">
        <f t="shared" si="31"/>
        <v>0.51892215568862277</v>
      </c>
      <c r="J38" s="38">
        <f t="shared" si="31"/>
        <v>0.63293413173652691</v>
      </c>
      <c r="K38" s="38">
        <f t="shared" si="31"/>
        <v>0.66562874251497006</v>
      </c>
      <c r="L38" s="38">
        <f t="shared" si="31"/>
        <v>0.70838323353293409</v>
      </c>
      <c r="M38" s="38">
        <f t="shared" si="31"/>
        <v>0.74191616766467061</v>
      </c>
      <c r="N38" s="38">
        <f t="shared" si="31"/>
        <v>0.86347305389221551</v>
      </c>
      <c r="O38" s="38">
        <f t="shared" si="31"/>
        <v>0.93389221556886226</v>
      </c>
      <c r="P38" s="38">
        <f t="shared" si="31"/>
        <v>0.99508982035928151</v>
      </c>
      <c r="Q38" s="38">
        <f t="shared" si="31"/>
        <v>1.0864670658682634</v>
      </c>
      <c r="R38" s="38">
        <f t="shared" si="31"/>
        <v>1.0864670658682634</v>
      </c>
      <c r="S38" s="38">
        <f t="shared" si="31"/>
        <v>1.0864670658682634</v>
      </c>
      <c r="T38" s="38">
        <f t="shared" si="31"/>
        <v>1.0864670658682634</v>
      </c>
      <c r="U38" s="38">
        <f t="shared" si="31"/>
        <v>1.0864670658682634</v>
      </c>
      <c r="V38" s="38">
        <f t="shared" si="31"/>
        <v>1.0864670658682634</v>
      </c>
      <c r="W38" s="38">
        <f t="shared" si="31"/>
        <v>1.0864670658682634</v>
      </c>
      <c r="X38" s="38">
        <f t="shared" si="31"/>
        <v>1.0864670658682634</v>
      </c>
      <c r="Y38" s="38">
        <f t="shared" si="31"/>
        <v>1.0864670658682634</v>
      </c>
      <c r="Z38" s="38">
        <f t="shared" si="31"/>
        <v>0.99508982035928151</v>
      </c>
      <c r="AA38" s="38">
        <f t="shared" si="31"/>
        <v>0.91041916167664672</v>
      </c>
      <c r="AB38" s="38">
        <f t="shared" si="31"/>
        <v>0.86347305389221551</v>
      </c>
      <c r="AC38" s="38">
        <f t="shared" si="31"/>
        <v>0.74191616766467061</v>
      </c>
      <c r="AD38" s="38">
        <f t="shared" si="31"/>
        <v>0.70838323353293409</v>
      </c>
      <c r="AE38" s="38">
        <f t="shared" si="31"/>
        <v>0.66562874251497006</v>
      </c>
      <c r="AF38" s="38">
        <f t="shared" si="31"/>
        <v>0.63293413173652691</v>
      </c>
      <c r="AG38" s="38">
        <f t="shared" si="31"/>
        <v>0.51892215568862277</v>
      </c>
      <c r="AH38" s="38">
        <f t="shared" si="31"/>
        <v>0.33658682634730536</v>
      </c>
      <c r="AI38" s="38">
        <f t="shared" si="31"/>
        <v>0.33658682634730536</v>
      </c>
      <c r="AJ38" s="38">
        <f t="shared" si="31"/>
        <v>0.17017964071856284</v>
      </c>
      <c r="AK38" s="38">
        <f t="shared" si="31"/>
        <v>0.17017964071856284</v>
      </c>
      <c r="AL38" s="38">
        <f t="shared" si="31"/>
        <v>0.13790419161676645</v>
      </c>
      <c r="AM38" s="38">
        <f t="shared" si="31"/>
        <v>0</v>
      </c>
      <c r="AN38" s="38">
        <f t="shared" si="31"/>
        <v>0</v>
      </c>
      <c r="AO38" s="38">
        <f>SUM(B38:AN38)</f>
        <v>24.178083832335314</v>
      </c>
    </row>
    <row r="39" spans="1:41" ht="13.5" thickBot="1" x14ac:dyDescent="0.25">
      <c r="A39" s="63"/>
      <c r="B39" s="38"/>
      <c r="C39" s="38"/>
      <c r="D39" s="338">
        <f>AVERAGE(D38:H38)</f>
        <v>0.23028742514970055</v>
      </c>
      <c r="E39" s="339"/>
      <c r="F39" s="339"/>
      <c r="G39" s="339"/>
      <c r="H39" s="340"/>
      <c r="I39" s="338">
        <f>AVERAGE(I38:M38)</f>
        <v>0.65355688622754493</v>
      </c>
      <c r="J39" s="339"/>
      <c r="K39" s="339"/>
      <c r="L39" s="339"/>
      <c r="M39" s="340"/>
      <c r="N39" s="338">
        <f>AVERAGE(N38:R38)</f>
        <v>0.99307784431137736</v>
      </c>
      <c r="O39" s="339"/>
      <c r="P39" s="339"/>
      <c r="Q39" s="339"/>
      <c r="R39" s="340"/>
      <c r="S39" s="338">
        <f>AVERAGE(S38:W38)</f>
        <v>1.0864670658682634</v>
      </c>
      <c r="T39" s="339"/>
      <c r="U39" s="339"/>
      <c r="V39" s="339"/>
      <c r="W39" s="340"/>
      <c r="X39" s="338">
        <f>AVERAGE(X38:AB38)</f>
        <v>0.98838323353293411</v>
      </c>
      <c r="Y39" s="339"/>
      <c r="Z39" s="339"/>
      <c r="AA39" s="339"/>
      <c r="AB39" s="340"/>
      <c r="AC39" s="338">
        <f>AVERAGE(AC38:AG38)</f>
        <v>0.65355688622754493</v>
      </c>
      <c r="AD39" s="339"/>
      <c r="AE39" s="339"/>
      <c r="AF39" s="339"/>
      <c r="AG39" s="340"/>
      <c r="AH39" s="338">
        <f>AVERAGE(AH38:AL38)</f>
        <v>0.2302874251497006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0</v>
      </c>
      <c r="D41" s="64">
        <f>'Pattern Design'!E29</f>
        <v>15</v>
      </c>
      <c r="E41" s="64">
        <f>'Pattern Design'!F29</f>
        <v>15</v>
      </c>
      <c r="F41" s="64">
        <f>'Pattern Design'!G29</f>
        <v>15</v>
      </c>
      <c r="G41" s="64">
        <f>'Pattern Design'!H29</f>
        <v>31</v>
      </c>
      <c r="H41" s="64">
        <f>'Pattern Design'!I29</f>
        <v>31</v>
      </c>
      <c r="I41" s="64">
        <f>'Pattern Design'!J29</f>
        <v>55</v>
      </c>
      <c r="J41" s="64">
        <f>'Pattern Design'!K29</f>
        <v>65</v>
      </c>
      <c r="K41" s="64">
        <f>'Pattern Design'!L29</f>
        <v>67</v>
      </c>
      <c r="L41" s="64">
        <f>'Pattern Design'!M29</f>
        <v>70</v>
      </c>
      <c r="M41" s="64">
        <f>'Pattern Design'!N29</f>
        <v>80</v>
      </c>
      <c r="N41" s="64">
        <f>'Pattern Design'!O29</f>
        <v>85</v>
      </c>
      <c r="O41" s="64">
        <f>'Pattern Design'!P29</f>
        <v>99</v>
      </c>
      <c r="P41" s="64">
        <f>'Pattern Design'!Q29</f>
        <v>99</v>
      </c>
      <c r="Q41" s="64">
        <f>'Pattern Design'!R29</f>
        <v>99</v>
      </c>
      <c r="R41" s="64">
        <f>'Pattern Design'!S29</f>
        <v>99</v>
      </c>
      <c r="S41" s="64">
        <f>'Pattern Design'!T29</f>
        <v>99</v>
      </c>
      <c r="T41" s="64">
        <f>'Pattern Design'!U29</f>
        <v>99</v>
      </c>
      <c r="U41" s="64">
        <f>'Pattern Design'!V29</f>
        <v>99</v>
      </c>
      <c r="V41" s="64">
        <f>'Pattern Design'!W29</f>
        <v>99</v>
      </c>
      <c r="W41" s="64">
        <f>'Pattern Design'!X29</f>
        <v>99</v>
      </c>
      <c r="X41" s="64">
        <f>'Pattern Design'!Y29</f>
        <v>99</v>
      </c>
      <c r="Y41" s="64">
        <f>'Pattern Design'!Z29</f>
        <v>99</v>
      </c>
      <c r="Z41" s="64">
        <f>'Pattern Design'!AA29</f>
        <v>99</v>
      </c>
      <c r="AA41" s="64">
        <f>'Pattern Design'!AB29</f>
        <v>99</v>
      </c>
      <c r="AB41" s="64">
        <f>'Pattern Design'!AC29</f>
        <v>85</v>
      </c>
      <c r="AC41" s="64">
        <f>'Pattern Design'!AD29</f>
        <v>80</v>
      </c>
      <c r="AD41" s="64">
        <f>'Pattern Design'!AE29</f>
        <v>70</v>
      </c>
      <c r="AE41" s="64">
        <f>'Pattern Design'!AF29</f>
        <v>67</v>
      </c>
      <c r="AF41" s="64">
        <f>'Pattern Design'!AG29</f>
        <v>65</v>
      </c>
      <c r="AG41" s="64">
        <f>'Pattern Design'!AH29</f>
        <v>55</v>
      </c>
      <c r="AH41" s="64">
        <f>'Pattern Design'!AI29</f>
        <v>31</v>
      </c>
      <c r="AI41" s="64">
        <f>'Pattern Design'!AJ29</f>
        <v>31</v>
      </c>
      <c r="AJ41" s="64">
        <f>'Pattern Design'!AK29</f>
        <v>15</v>
      </c>
      <c r="AK41" s="64">
        <f>'Pattern Design'!AL29</f>
        <v>15</v>
      </c>
      <c r="AL41" s="64">
        <f>'Pattern Design'!AM29</f>
        <v>15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16</v>
      </c>
      <c r="B42" s="64">
        <f>'Pattern Design'!C30</f>
        <v>0</v>
      </c>
      <c r="C42" s="64">
        <f>'Pattern Design'!D30</f>
        <v>0</v>
      </c>
      <c r="D42" s="64">
        <f>'Pattern Design'!E30</f>
        <v>13</v>
      </c>
      <c r="E42" s="64">
        <f>'Pattern Design'!F30</f>
        <v>13</v>
      </c>
      <c r="F42" s="64">
        <f>'Pattern Design'!G30</f>
        <v>13</v>
      </c>
      <c r="G42" s="64">
        <f>'Pattern Design'!H30</f>
        <v>26</v>
      </c>
      <c r="H42" s="64">
        <f>'Pattern Design'!I30</f>
        <v>26</v>
      </c>
      <c r="I42" s="64">
        <f>'Pattern Design'!J30</f>
        <v>45</v>
      </c>
      <c r="J42" s="64">
        <f>'Pattern Design'!K30</f>
        <v>55</v>
      </c>
      <c r="K42" s="64">
        <f>'Pattern Design'!L30</f>
        <v>57</v>
      </c>
      <c r="L42" s="64">
        <f>'Pattern Design'!M30</f>
        <v>60</v>
      </c>
      <c r="M42" s="64">
        <f>'Pattern Design'!N30</f>
        <v>60</v>
      </c>
      <c r="N42" s="64">
        <f>'Pattern Design'!O30</f>
        <v>70</v>
      </c>
      <c r="O42" s="64">
        <f>'Pattern Design'!P30</f>
        <v>77</v>
      </c>
      <c r="P42" s="64">
        <f>'Pattern Design'!Q30</f>
        <v>77</v>
      </c>
      <c r="Q42" s="64">
        <f>'Pattern Design'!R30</f>
        <v>85</v>
      </c>
      <c r="R42" s="64">
        <f>'Pattern Design'!S30</f>
        <v>85</v>
      </c>
      <c r="S42" s="64">
        <f>'Pattern Design'!T30</f>
        <v>85</v>
      </c>
      <c r="T42" s="64">
        <f>'Pattern Design'!U30</f>
        <v>85</v>
      </c>
      <c r="U42" s="64">
        <f>'Pattern Design'!V30</f>
        <v>85</v>
      </c>
      <c r="V42" s="64">
        <f>'Pattern Design'!W30</f>
        <v>85</v>
      </c>
      <c r="W42" s="64">
        <f>'Pattern Design'!X30</f>
        <v>85</v>
      </c>
      <c r="X42" s="64">
        <f>'Pattern Design'!Y30</f>
        <v>85</v>
      </c>
      <c r="Y42" s="64">
        <f>'Pattern Design'!Z30</f>
        <v>85</v>
      </c>
      <c r="Z42" s="64">
        <f>'Pattern Design'!AA30</f>
        <v>77</v>
      </c>
      <c r="AA42" s="64">
        <f>'Pattern Design'!AB30</f>
        <v>70</v>
      </c>
      <c r="AB42" s="64">
        <f>'Pattern Design'!AC30</f>
        <v>70</v>
      </c>
      <c r="AC42" s="64">
        <f>'Pattern Design'!AD30</f>
        <v>60</v>
      </c>
      <c r="AD42" s="64">
        <f>'Pattern Design'!AE30</f>
        <v>60</v>
      </c>
      <c r="AE42" s="64">
        <f>'Pattern Design'!AF30</f>
        <v>57</v>
      </c>
      <c r="AF42" s="64">
        <f>'Pattern Design'!AG30</f>
        <v>55</v>
      </c>
      <c r="AG42" s="64">
        <f>'Pattern Design'!AH30</f>
        <v>45</v>
      </c>
      <c r="AH42" s="64">
        <f>'Pattern Design'!AI30</f>
        <v>26</v>
      </c>
      <c r="AI42" s="64">
        <f>'Pattern Design'!AJ30</f>
        <v>26</v>
      </c>
      <c r="AJ42" s="64">
        <f>'Pattern Design'!AK30</f>
        <v>13</v>
      </c>
      <c r="AK42" s="64">
        <f>'Pattern Design'!AL30</f>
        <v>13</v>
      </c>
      <c r="AL42" s="64">
        <f>'Pattern Design'!AM30</f>
        <v>13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23</v>
      </c>
      <c r="B43" s="64">
        <f>'Pattern Design'!C31</f>
        <v>0</v>
      </c>
      <c r="C43" s="64">
        <f>'Pattern Design'!D31</f>
        <v>0</v>
      </c>
      <c r="D43" s="64">
        <f>'Pattern Design'!E31</f>
        <v>8</v>
      </c>
      <c r="E43" s="64">
        <f>'Pattern Design'!F31</f>
        <v>11</v>
      </c>
      <c r="F43" s="64">
        <f>'Pattern Design'!G31</f>
        <v>11</v>
      </c>
      <c r="G43" s="64">
        <f>'Pattern Design'!H31</f>
        <v>22</v>
      </c>
      <c r="H43" s="64">
        <f>'Pattern Design'!I31</f>
        <v>22</v>
      </c>
      <c r="I43" s="64">
        <f>'Pattern Design'!J31</f>
        <v>35</v>
      </c>
      <c r="J43" s="64">
        <f>'Pattern Design'!K31</f>
        <v>45</v>
      </c>
      <c r="K43" s="64">
        <f>'Pattern Design'!L31</f>
        <v>47</v>
      </c>
      <c r="L43" s="64">
        <f>'Pattern Design'!M31</f>
        <v>50</v>
      </c>
      <c r="M43" s="64">
        <f>'Pattern Design'!N31</f>
        <v>50</v>
      </c>
      <c r="N43" s="64">
        <f>'Pattern Design'!O31</f>
        <v>60</v>
      </c>
      <c r="O43" s="64">
        <f>'Pattern Design'!P31</f>
        <v>60</v>
      </c>
      <c r="P43" s="64">
        <f>'Pattern Design'!Q31</f>
        <v>67</v>
      </c>
      <c r="Q43" s="64">
        <f>'Pattern Design'!R31</f>
        <v>75</v>
      </c>
      <c r="R43" s="64">
        <f>'Pattern Design'!S31</f>
        <v>75</v>
      </c>
      <c r="S43" s="64">
        <f>'Pattern Design'!T31</f>
        <v>75</v>
      </c>
      <c r="T43" s="64">
        <f>'Pattern Design'!U31</f>
        <v>75</v>
      </c>
      <c r="U43" s="64">
        <f>'Pattern Design'!V31</f>
        <v>75</v>
      </c>
      <c r="V43" s="64">
        <f>'Pattern Design'!W31</f>
        <v>75</v>
      </c>
      <c r="W43" s="64">
        <f>'Pattern Design'!X31</f>
        <v>75</v>
      </c>
      <c r="X43" s="64">
        <f>'Pattern Design'!Y31</f>
        <v>75</v>
      </c>
      <c r="Y43" s="64">
        <f>'Pattern Design'!Z31</f>
        <v>75</v>
      </c>
      <c r="Z43" s="64">
        <f>'Pattern Design'!AA31</f>
        <v>67</v>
      </c>
      <c r="AA43" s="64">
        <f>'Pattern Design'!AB31</f>
        <v>60</v>
      </c>
      <c r="AB43" s="64">
        <f>'Pattern Design'!AC31</f>
        <v>60</v>
      </c>
      <c r="AC43" s="64">
        <f>'Pattern Design'!AD31</f>
        <v>50</v>
      </c>
      <c r="AD43" s="64">
        <f>'Pattern Design'!AE31</f>
        <v>50</v>
      </c>
      <c r="AE43" s="64">
        <f>'Pattern Design'!AF31</f>
        <v>47</v>
      </c>
      <c r="AF43" s="64">
        <f>'Pattern Design'!AG31</f>
        <v>45</v>
      </c>
      <c r="AG43" s="64">
        <f>'Pattern Design'!AH31</f>
        <v>35</v>
      </c>
      <c r="AH43" s="64">
        <f>'Pattern Design'!AI31</f>
        <v>22</v>
      </c>
      <c r="AI43" s="64">
        <f>'Pattern Design'!AJ31</f>
        <v>22</v>
      </c>
      <c r="AJ43" s="64">
        <f>'Pattern Design'!AK31</f>
        <v>11</v>
      </c>
      <c r="AK43" s="64">
        <f>'Pattern Design'!AL31</f>
        <v>11</v>
      </c>
      <c r="AL43" s="64">
        <f>'Pattern Design'!AM31</f>
        <v>8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30</v>
      </c>
      <c r="B44" s="64">
        <f>'Pattern Design'!C32</f>
        <v>0</v>
      </c>
      <c r="C44" s="64">
        <f>'Pattern Design'!D32</f>
        <v>0</v>
      </c>
      <c r="D44" s="64">
        <f>'Pattern Design'!E32</f>
        <v>7</v>
      </c>
      <c r="E44" s="64">
        <f>'Pattern Design'!F32</f>
        <v>9</v>
      </c>
      <c r="F44" s="64">
        <f>'Pattern Design'!G32</f>
        <v>9</v>
      </c>
      <c r="G44" s="64">
        <f>'Pattern Design'!H32</f>
        <v>19</v>
      </c>
      <c r="H44" s="64">
        <f>'Pattern Design'!I32</f>
        <v>19</v>
      </c>
      <c r="I44" s="64">
        <f>'Pattern Design'!J32</f>
        <v>19</v>
      </c>
      <c r="J44" s="64">
        <f>'Pattern Design'!K32</f>
        <v>25</v>
      </c>
      <c r="K44" s="64">
        <f>'Pattern Design'!L32</f>
        <v>27</v>
      </c>
      <c r="L44" s="64">
        <f>'Pattern Design'!M32</f>
        <v>30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47</v>
      </c>
      <c r="Q44" s="64">
        <f>'Pattern Design'!R32</f>
        <v>55</v>
      </c>
      <c r="R44" s="64">
        <f>'Pattern Design'!S32</f>
        <v>55</v>
      </c>
      <c r="S44" s="64">
        <f>'Pattern Design'!T32</f>
        <v>55</v>
      </c>
      <c r="T44" s="64">
        <f>'Pattern Design'!U32</f>
        <v>55</v>
      </c>
      <c r="U44" s="64">
        <f>'Pattern Design'!V32</f>
        <v>55</v>
      </c>
      <c r="V44" s="64">
        <f>'Pattern Design'!W32</f>
        <v>55</v>
      </c>
      <c r="W44" s="64">
        <f>'Pattern Design'!X32</f>
        <v>55</v>
      </c>
      <c r="X44" s="64">
        <f>'Pattern Design'!Y32</f>
        <v>55</v>
      </c>
      <c r="Y44" s="64">
        <f>'Pattern Design'!Z32</f>
        <v>55</v>
      </c>
      <c r="Z44" s="64">
        <f>'Pattern Design'!AA32</f>
        <v>47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30</v>
      </c>
      <c r="AE44" s="64">
        <f>'Pattern Design'!AF32</f>
        <v>27</v>
      </c>
      <c r="AF44" s="64">
        <f>'Pattern Design'!AG32</f>
        <v>25</v>
      </c>
      <c r="AG44" s="64">
        <f>'Pattern Design'!AH32</f>
        <v>19</v>
      </c>
      <c r="AH44" s="64">
        <f>'Pattern Design'!AI32</f>
        <v>19</v>
      </c>
      <c r="AI44" s="64">
        <f>'Pattern Design'!AJ32</f>
        <v>19</v>
      </c>
      <c r="AJ44" s="64">
        <f>'Pattern Design'!AK32</f>
        <v>9</v>
      </c>
      <c r="AK44" s="64">
        <f>'Pattern Design'!AL32</f>
        <v>9</v>
      </c>
      <c r="AL44" s="64">
        <f>'Pattern Design'!AM32</f>
        <v>7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36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7</v>
      </c>
      <c r="F45" s="64">
        <f>'Pattern Design'!G33</f>
        <v>7</v>
      </c>
      <c r="G45" s="64">
        <f>'Pattern Design'!H33</f>
        <v>10</v>
      </c>
      <c r="H45" s="64">
        <f>'Pattern Design'!I33</f>
        <v>10</v>
      </c>
      <c r="I45" s="64">
        <f>'Pattern Design'!J33</f>
        <v>10</v>
      </c>
      <c r="J45" s="64">
        <f>'Pattern Design'!K33</f>
        <v>10</v>
      </c>
      <c r="K45" s="64">
        <f>'Pattern Design'!L33</f>
        <v>13</v>
      </c>
      <c r="L45" s="64">
        <f>'Pattern Design'!M33</f>
        <v>15</v>
      </c>
      <c r="M45" s="64">
        <f>'Pattern Design'!N33</f>
        <v>15</v>
      </c>
      <c r="N45" s="64">
        <f>'Pattern Design'!O33</f>
        <v>20</v>
      </c>
      <c r="O45" s="64">
        <f>'Pattern Design'!P33</f>
        <v>20</v>
      </c>
      <c r="P45" s="64">
        <f>'Pattern Design'!Q33</f>
        <v>28</v>
      </c>
      <c r="Q45" s="64">
        <f>'Pattern Design'!R33</f>
        <v>35</v>
      </c>
      <c r="R45" s="64">
        <f>'Pattern Design'!S33</f>
        <v>35</v>
      </c>
      <c r="S45" s="64">
        <f>'Pattern Design'!T33</f>
        <v>35</v>
      </c>
      <c r="T45" s="64">
        <f>'Pattern Design'!U33</f>
        <v>35</v>
      </c>
      <c r="U45" s="64">
        <f>'Pattern Design'!V33</f>
        <v>35</v>
      </c>
      <c r="V45" s="64">
        <f>'Pattern Design'!W33</f>
        <v>35</v>
      </c>
      <c r="W45" s="64">
        <f>'Pattern Design'!X33</f>
        <v>35</v>
      </c>
      <c r="X45" s="64">
        <f>'Pattern Design'!Y33</f>
        <v>35</v>
      </c>
      <c r="Y45" s="64">
        <f>'Pattern Design'!Z33</f>
        <v>35</v>
      </c>
      <c r="Z45" s="64">
        <f>'Pattern Design'!AA33</f>
        <v>28</v>
      </c>
      <c r="AA45" s="64">
        <f>'Pattern Design'!AB33</f>
        <v>20</v>
      </c>
      <c r="AB45" s="64">
        <f>'Pattern Design'!AC33</f>
        <v>20</v>
      </c>
      <c r="AC45" s="64">
        <f>'Pattern Design'!AD33</f>
        <v>15</v>
      </c>
      <c r="AD45" s="64">
        <f>'Pattern Design'!AE33</f>
        <v>15</v>
      </c>
      <c r="AE45" s="64">
        <f>'Pattern Design'!AF33</f>
        <v>13</v>
      </c>
      <c r="AF45" s="64">
        <f>'Pattern Design'!AG33</f>
        <v>10</v>
      </c>
      <c r="AG45" s="64">
        <f>'Pattern Design'!AH33</f>
        <v>10</v>
      </c>
      <c r="AH45" s="64">
        <f>'Pattern Design'!AI33</f>
        <v>10</v>
      </c>
      <c r="AI45" s="64">
        <f>'Pattern Design'!AJ33</f>
        <v>10</v>
      </c>
      <c r="AJ45" s="64">
        <f>'Pattern Design'!AK33</f>
        <v>7</v>
      </c>
      <c r="AK45" s="64">
        <f>'Pattern Design'!AL33</f>
        <v>7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43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2025-01-13T00:45:32Z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