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22C98C-591F-471F-8E31-0B4ED7ACE4D6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-120" yWindow="-120" windowWidth="29040" windowHeight="1572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</workbook>
</file>

<file path=xl/calcChain.xml><?xml version="1.0" encoding="utf-8"?>
<calcChain xmlns="http://schemas.openxmlformats.org/spreadsheetml/2006/main">
  <c r="B1" i="8" l="1"/>
  <c r="M118" i="8"/>
  <c r="M114" i="8"/>
  <c r="M110" i="8"/>
  <c r="M106" i="8"/>
  <c r="M102" i="8"/>
  <c r="M98" i="8"/>
  <c r="M94" i="8"/>
  <c r="M90" i="8"/>
  <c r="M86" i="8"/>
  <c r="M82" i="8"/>
  <c r="M78" i="8"/>
  <c r="M74" i="8"/>
  <c r="M70" i="8"/>
  <c r="M66" i="8"/>
  <c r="M62" i="8"/>
  <c r="AI121" i="8"/>
  <c r="AI117" i="8"/>
  <c r="AI113" i="8"/>
  <c r="AI109" i="8"/>
  <c r="AI105" i="8"/>
  <c r="AI101" i="8"/>
  <c r="AI97" i="8"/>
  <c r="AI93" i="8"/>
  <c r="AI89" i="8"/>
  <c r="AI85" i="8"/>
  <c r="AI81" i="8"/>
  <c r="AI77" i="8"/>
  <c r="AI73" i="8"/>
  <c r="AI69" i="8"/>
  <c r="AI65" i="8"/>
  <c r="AI61" i="8"/>
  <c r="AH118" i="8"/>
  <c r="AH114" i="8"/>
  <c r="AH110" i="8"/>
  <c r="AH106" i="8"/>
  <c r="AH102" i="8"/>
  <c r="AH98" i="8"/>
  <c r="AH94" i="8"/>
  <c r="AH90" i="8"/>
  <c r="AH86" i="8"/>
  <c r="AH82" i="8"/>
  <c r="AH78" i="8"/>
  <c r="AH74" i="8"/>
  <c r="AH70" i="8"/>
  <c r="AG120" i="8"/>
  <c r="AG116" i="8"/>
  <c r="AG112" i="8"/>
  <c r="AG108" i="8"/>
  <c r="AG104" i="8"/>
  <c r="AG100" i="8"/>
  <c r="AG96" i="8"/>
  <c r="AG92" i="8"/>
  <c r="AG88" i="8"/>
  <c r="AG84" i="8"/>
  <c r="AG80" i="8"/>
  <c r="AG76" i="8"/>
  <c r="AG72" i="8"/>
  <c r="AG68" i="8"/>
  <c r="AG64" i="8"/>
  <c r="AG60" i="8"/>
  <c r="I120" i="8"/>
  <c r="I116" i="8"/>
  <c r="I112" i="8"/>
  <c r="I108" i="8"/>
  <c r="I104" i="8"/>
  <c r="I100" i="8"/>
  <c r="I96" i="8"/>
  <c r="I92" i="8"/>
  <c r="I88" i="8"/>
  <c r="I84" i="8"/>
  <c r="I80" i="8"/>
  <c r="I76" i="8"/>
  <c r="I72" i="8"/>
  <c r="I68" i="8"/>
  <c r="I64" i="8"/>
  <c r="I60" i="8"/>
  <c r="AE119" i="8"/>
  <c r="AE115" i="8"/>
  <c r="AE111" i="8"/>
  <c r="AE107" i="8"/>
  <c r="AE103" i="8"/>
  <c r="AE99" i="8"/>
  <c r="AE95" i="8"/>
  <c r="AE91" i="8"/>
  <c r="AE87" i="8"/>
  <c r="AE83" i="8"/>
  <c r="AE79" i="8"/>
  <c r="AE75" i="8"/>
  <c r="AE71" i="8"/>
  <c r="AE67" i="8"/>
  <c r="AE63" i="8"/>
  <c r="AD120" i="8"/>
  <c r="AD116" i="8"/>
  <c r="AD112" i="8"/>
  <c r="AD108" i="8"/>
  <c r="AD104" i="8"/>
  <c r="AD100" i="8"/>
  <c r="AD96" i="8"/>
  <c r="AD92" i="8"/>
  <c r="AD88" i="8"/>
  <c r="AD84" i="8"/>
  <c r="AD80" i="8"/>
  <c r="AD76" i="8"/>
  <c r="AD72" i="8"/>
  <c r="AD68" i="8"/>
  <c r="AC118" i="8"/>
  <c r="AC114" i="8"/>
  <c r="AC110" i="8"/>
  <c r="AC106" i="8"/>
  <c r="AC102" i="8"/>
  <c r="AC98" i="8"/>
  <c r="AC94" i="8"/>
  <c r="AC90" i="8"/>
  <c r="AC86" i="8"/>
  <c r="AC82" i="8"/>
  <c r="AC78" i="8"/>
  <c r="AC74" i="8"/>
  <c r="AC70" i="8"/>
  <c r="AC66" i="8"/>
  <c r="AC62" i="8"/>
  <c r="AC58" i="8"/>
  <c r="AN57" i="8"/>
  <c r="AN53" i="8"/>
  <c r="AN49" i="8"/>
  <c r="AN45" i="8"/>
  <c r="AN41" i="8"/>
  <c r="AN37" i="8"/>
  <c r="AN121" i="8"/>
  <c r="AN117" i="8"/>
  <c r="AN113" i="8"/>
  <c r="AN109" i="8"/>
  <c r="AN105" i="8"/>
  <c r="AN101" i="8"/>
  <c r="AN97" i="8"/>
  <c r="AN93" i="8"/>
  <c r="AN89" i="8"/>
  <c r="AN85" i="8"/>
  <c r="AN81" i="8"/>
  <c r="AN77" i="8"/>
  <c r="AN73" i="8"/>
  <c r="AN69" i="8"/>
  <c r="AN65" i="8"/>
  <c r="AN61" i="8"/>
  <c r="L121" i="8"/>
  <c r="L117" i="8"/>
  <c r="L113" i="8"/>
  <c r="L109" i="8"/>
  <c r="L105" i="8"/>
  <c r="L101" i="8"/>
  <c r="L97" i="8"/>
  <c r="L93" i="8"/>
  <c r="L89" i="8"/>
  <c r="L85" i="8"/>
  <c r="L81" i="8"/>
  <c r="L77" i="8"/>
  <c r="L73" i="8"/>
  <c r="L69" i="8"/>
  <c r="L65" i="8"/>
  <c r="L61" i="8"/>
  <c r="K118" i="8"/>
  <c r="K114" i="8"/>
  <c r="K110" i="8"/>
  <c r="K106" i="8"/>
  <c r="K102" i="8"/>
  <c r="K98" i="8"/>
  <c r="K94" i="8"/>
  <c r="K90" i="8"/>
  <c r="K86" i="8"/>
  <c r="K82" i="8"/>
  <c r="K78" i="8"/>
  <c r="K74" i="8"/>
  <c r="K70" i="8"/>
  <c r="J120" i="8"/>
  <c r="J116" i="8"/>
  <c r="J112" i="8"/>
  <c r="J108" i="8"/>
  <c r="J104" i="8"/>
  <c r="J100" i="8"/>
  <c r="J96" i="8"/>
  <c r="J92" i="8"/>
  <c r="J88" i="8"/>
  <c r="J84" i="8"/>
  <c r="J80" i="8"/>
  <c r="J76" i="8"/>
  <c r="J72" i="8"/>
  <c r="J68" i="8"/>
  <c r="J64" i="8"/>
  <c r="J60" i="8"/>
  <c r="AF119" i="8"/>
  <c r="AF115" i="8"/>
  <c r="AF111" i="8"/>
  <c r="AF107" i="8"/>
  <c r="AF103" i="8"/>
  <c r="AF99" i="8"/>
  <c r="AF95" i="8"/>
  <c r="AF91" i="8"/>
  <c r="AF87" i="8"/>
  <c r="AF83" i="8"/>
  <c r="AF79" i="8"/>
  <c r="AF75" i="8"/>
  <c r="AF71" i="8"/>
  <c r="AF67" i="8"/>
  <c r="AF63" i="8"/>
  <c r="AF59" i="8"/>
  <c r="H119" i="8"/>
  <c r="H115" i="8"/>
  <c r="H111" i="8"/>
  <c r="H107" i="8"/>
  <c r="H103" i="8"/>
  <c r="H99" i="8"/>
  <c r="H95" i="8"/>
  <c r="H91" i="8"/>
  <c r="H87" i="8"/>
  <c r="H83" i="8"/>
  <c r="H79" i="8"/>
  <c r="H75" i="8"/>
  <c r="H71" i="8"/>
  <c r="H67" i="8"/>
  <c r="H63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B118" i="8"/>
  <c r="M121" i="8"/>
  <c r="M117" i="8"/>
  <c r="M113" i="8"/>
  <c r="M109" i="8"/>
  <c r="M105" i="8"/>
  <c r="M101" i="8"/>
  <c r="M97" i="8"/>
  <c r="M93" i="8"/>
  <c r="M89" i="8"/>
  <c r="M85" i="8"/>
  <c r="M81" i="8"/>
  <c r="M77" i="8"/>
  <c r="M73" i="8"/>
  <c r="M69" i="8"/>
  <c r="M65" i="8"/>
  <c r="M61" i="8"/>
  <c r="AI120" i="8"/>
  <c r="AI116" i="8"/>
  <c r="AI112" i="8"/>
  <c r="AI108" i="8"/>
  <c r="AI104" i="8"/>
  <c r="AI100" i="8"/>
  <c r="AI96" i="8"/>
  <c r="AI92" i="8"/>
  <c r="AI88" i="8"/>
  <c r="AI84" i="8"/>
  <c r="AI80" i="8"/>
  <c r="AI76" i="8"/>
  <c r="AI72" i="8"/>
  <c r="AI68" i="8"/>
  <c r="AI64" i="8"/>
  <c r="AH121" i="8"/>
  <c r="AH117" i="8"/>
  <c r="AH113" i="8"/>
  <c r="AH109" i="8"/>
  <c r="AH105" i="8"/>
  <c r="AH101" i="8"/>
  <c r="AH97" i="8"/>
  <c r="AH93" i="8"/>
  <c r="AH89" i="8"/>
  <c r="AH85" i="8"/>
  <c r="AH81" i="8"/>
  <c r="AH77" i="8"/>
  <c r="AH73" i="8"/>
  <c r="AH69" i="8"/>
  <c r="AG119" i="8"/>
  <c r="AG115" i="8"/>
  <c r="AG111" i="8"/>
  <c r="AG107" i="8"/>
  <c r="AG103" i="8"/>
  <c r="AG99" i="8"/>
  <c r="AG95" i="8"/>
  <c r="AG91" i="8"/>
  <c r="AG87" i="8"/>
  <c r="AG83" i="8"/>
  <c r="AG79" i="8"/>
  <c r="AG75" i="8"/>
  <c r="AG71" i="8"/>
  <c r="AG67" i="8"/>
  <c r="AG63" i="8"/>
  <c r="AG59" i="8"/>
  <c r="I119" i="8"/>
  <c r="I115" i="8"/>
  <c r="I111" i="8"/>
  <c r="I107" i="8"/>
  <c r="I103" i="8"/>
  <c r="I99" i="8"/>
  <c r="I95" i="8"/>
  <c r="I91" i="8"/>
  <c r="I87" i="8"/>
  <c r="I83" i="8"/>
  <c r="I79" i="8"/>
  <c r="I75" i="8"/>
  <c r="I71" i="8"/>
  <c r="I67" i="8"/>
  <c r="I63" i="8"/>
  <c r="I59" i="8"/>
  <c r="AE118" i="8"/>
  <c r="AE114" i="8"/>
  <c r="AE110" i="8"/>
  <c r="AE106" i="8"/>
  <c r="AE102" i="8"/>
  <c r="AE98" i="8"/>
  <c r="AE94" i="8"/>
  <c r="AE90" i="8"/>
  <c r="AE86" i="8"/>
  <c r="AE82" i="8"/>
  <c r="AE78" i="8"/>
  <c r="AE74" i="8"/>
  <c r="AE70" i="8"/>
  <c r="AE66" i="8"/>
  <c r="AE62" i="8"/>
  <c r="AD119" i="8"/>
  <c r="AD115" i="8"/>
  <c r="AD111" i="8"/>
  <c r="AD107" i="8"/>
  <c r="AD103" i="8"/>
  <c r="AD99" i="8"/>
  <c r="AD95" i="8"/>
  <c r="AD91" i="8"/>
  <c r="AD87" i="8"/>
  <c r="AD83" i="8"/>
  <c r="AD79" i="8"/>
  <c r="AD75" i="8"/>
  <c r="AD71" i="8"/>
  <c r="AC121" i="8"/>
  <c r="AC117" i="8"/>
  <c r="AN120" i="8"/>
  <c r="AN116" i="8"/>
  <c r="AN112" i="8"/>
  <c r="AN108" i="8"/>
  <c r="AN104" i="8"/>
  <c r="AN100" i="8"/>
  <c r="AN96" i="8"/>
  <c r="AN92" i="8"/>
  <c r="AN88" i="8"/>
  <c r="AN84" i="8"/>
  <c r="AN80" i="8"/>
  <c r="AN76" i="8"/>
  <c r="AN72" i="8"/>
  <c r="AN68" i="8"/>
  <c r="AN64" i="8"/>
  <c r="AN60" i="8"/>
  <c r="L120" i="8"/>
  <c r="L116" i="8"/>
  <c r="L112" i="8"/>
  <c r="L108" i="8"/>
  <c r="L104" i="8"/>
  <c r="L100" i="8"/>
  <c r="L96" i="8"/>
  <c r="L92" i="8"/>
  <c r="L88" i="8"/>
  <c r="L84" i="8"/>
  <c r="L80" i="8"/>
  <c r="L76" i="8"/>
  <c r="L72" i="8"/>
  <c r="L68" i="8"/>
  <c r="L64" i="8"/>
  <c r="K121" i="8"/>
  <c r="K117" i="8"/>
  <c r="K113" i="8"/>
  <c r="K109" i="8"/>
  <c r="K105" i="8"/>
  <c r="K101" i="8"/>
  <c r="K97" i="8"/>
  <c r="K93" i="8"/>
  <c r="K89" i="8"/>
  <c r="K85" i="8"/>
  <c r="K81" i="8"/>
  <c r="K77" i="8"/>
  <c r="K73" i="8"/>
  <c r="K69" i="8"/>
  <c r="J119" i="8"/>
  <c r="J115" i="8"/>
  <c r="J111" i="8"/>
  <c r="J107" i="8"/>
  <c r="J103" i="8"/>
  <c r="J99" i="8"/>
  <c r="J95" i="8"/>
  <c r="J91" i="8"/>
  <c r="J87" i="8"/>
  <c r="J83" i="8"/>
  <c r="J79" i="8"/>
  <c r="J75" i="8"/>
  <c r="J71" i="8"/>
  <c r="J67" i="8"/>
  <c r="J63" i="8"/>
  <c r="J59" i="8"/>
  <c r="AF118" i="8"/>
  <c r="AF114" i="8"/>
  <c r="AF110" i="8"/>
  <c r="AF106" i="8"/>
  <c r="AF102" i="8"/>
  <c r="AF98" i="8"/>
  <c r="AF94" i="8"/>
  <c r="AF90" i="8"/>
  <c r="AF86" i="8"/>
  <c r="AF82" i="8"/>
  <c r="AF78" i="8"/>
  <c r="AF74" i="8"/>
  <c r="AF70" i="8"/>
  <c r="AF66" i="8"/>
  <c r="AF62" i="8"/>
  <c r="AF58" i="8"/>
  <c r="H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H62" i="8"/>
  <c r="G119" i="8"/>
  <c r="G115" i="8"/>
  <c r="M120" i="8"/>
  <c r="M116" i="8"/>
  <c r="M112" i="8"/>
  <c r="M108" i="8"/>
  <c r="M104" i="8"/>
  <c r="M100" i="8"/>
  <c r="M96" i="8"/>
  <c r="M92" i="8"/>
  <c r="M88" i="8"/>
  <c r="M84" i="8"/>
  <c r="M80" i="8"/>
  <c r="M76" i="8"/>
  <c r="M72" i="8"/>
  <c r="M68" i="8"/>
  <c r="M64" i="8"/>
  <c r="M60" i="8"/>
  <c r="AI119" i="8"/>
  <c r="AI115" i="8"/>
  <c r="AI111" i="8"/>
  <c r="AI107" i="8"/>
  <c r="AI103" i="8"/>
  <c r="AI99" i="8"/>
  <c r="AI95" i="8"/>
  <c r="AI91" i="8"/>
  <c r="AI87" i="8"/>
  <c r="AI83" i="8"/>
  <c r="AI79" i="8"/>
  <c r="AI75" i="8"/>
  <c r="AI71" i="8"/>
  <c r="AI67" i="8"/>
  <c r="AI63" i="8"/>
  <c r="AH120" i="8"/>
  <c r="AH116" i="8"/>
  <c r="AH112" i="8"/>
  <c r="AH108" i="8"/>
  <c r="AH104" i="8"/>
  <c r="AH100" i="8"/>
  <c r="AH96" i="8"/>
  <c r="AH92" i="8"/>
  <c r="AH88" i="8"/>
  <c r="AH84" i="8"/>
  <c r="AH80" i="8"/>
  <c r="AH76" i="8"/>
  <c r="AH72" i="8"/>
  <c r="AH68" i="8"/>
  <c r="AG118" i="8"/>
  <c r="AG114" i="8"/>
  <c r="AG110" i="8"/>
  <c r="AG106" i="8"/>
  <c r="AG102" i="8"/>
  <c r="AG98" i="8"/>
  <c r="AG94" i="8"/>
  <c r="AG90" i="8"/>
  <c r="AG86" i="8"/>
  <c r="AG82" i="8"/>
  <c r="AG78" i="8"/>
  <c r="AG74" i="8"/>
  <c r="AG70" i="8"/>
  <c r="AG66" i="8"/>
  <c r="AG62" i="8"/>
  <c r="AG58" i="8"/>
  <c r="I118" i="8"/>
  <c r="I114" i="8"/>
  <c r="I110" i="8"/>
  <c r="I106" i="8"/>
  <c r="I102" i="8"/>
  <c r="I98" i="8"/>
  <c r="I94" i="8"/>
  <c r="I90" i="8"/>
  <c r="I86" i="8"/>
  <c r="I82" i="8"/>
  <c r="I78" i="8"/>
  <c r="I74" i="8"/>
  <c r="I70" i="8"/>
  <c r="I66" i="8"/>
  <c r="I62" i="8"/>
  <c r="AE121" i="8"/>
  <c r="AE117" i="8"/>
  <c r="AE113" i="8"/>
  <c r="AE109" i="8"/>
  <c r="AE105" i="8"/>
  <c r="AE101" i="8"/>
  <c r="AE97" i="8"/>
  <c r="AE93" i="8"/>
  <c r="AE89" i="8"/>
  <c r="AE85" i="8"/>
  <c r="AE81" i="8"/>
  <c r="AE77" i="8"/>
  <c r="AE73" i="8"/>
  <c r="AE69" i="8"/>
  <c r="AE65" i="8"/>
  <c r="AE61" i="8"/>
  <c r="AD118" i="8"/>
  <c r="AD114" i="8"/>
  <c r="AD110" i="8"/>
  <c r="AD106" i="8"/>
  <c r="AD102" i="8"/>
  <c r="AD98" i="8"/>
  <c r="AD94" i="8"/>
  <c r="AD90" i="8"/>
  <c r="AD86" i="8"/>
  <c r="AD82" i="8"/>
  <c r="AD78" i="8"/>
  <c r="AD74" i="8"/>
  <c r="AD70" i="8"/>
  <c r="AC120" i="8"/>
  <c r="AC116" i="8"/>
  <c r="AC112" i="8"/>
  <c r="AC108" i="8"/>
  <c r="AC104" i="8"/>
  <c r="AC100" i="8"/>
  <c r="AC96" i="8"/>
  <c r="AC92" i="8"/>
  <c r="AC88" i="8"/>
  <c r="AC84" i="8"/>
  <c r="AC80" i="8"/>
  <c r="AC76" i="8"/>
  <c r="AC72" i="8"/>
  <c r="AC68" i="8"/>
  <c r="AC64" i="8"/>
  <c r="AC60" i="8"/>
  <c r="AH61" i="8"/>
  <c r="AN55" i="8"/>
  <c r="AN51" i="8"/>
  <c r="AN47" i="8"/>
  <c r="AN43" i="8"/>
  <c r="AN39" i="8"/>
  <c r="AN119" i="8"/>
  <c r="AN115" i="8"/>
  <c r="AN111" i="8"/>
  <c r="AN107" i="8"/>
  <c r="AN103" i="8"/>
  <c r="AN99" i="8"/>
  <c r="AN95" i="8"/>
  <c r="AN91" i="8"/>
  <c r="AN87" i="8"/>
  <c r="AN83" i="8"/>
  <c r="AN79" i="8"/>
  <c r="AN75" i="8"/>
  <c r="AN71" i="8"/>
  <c r="AN67" i="8"/>
  <c r="AN63" i="8"/>
  <c r="AN59" i="8"/>
  <c r="L119" i="8"/>
  <c r="L115" i="8"/>
  <c r="L111" i="8"/>
  <c r="L107" i="8"/>
  <c r="L103" i="8"/>
  <c r="L99" i="8"/>
  <c r="L95" i="8"/>
  <c r="L91" i="8"/>
  <c r="L87" i="8"/>
  <c r="L83" i="8"/>
  <c r="L79" i="8"/>
  <c r="L75" i="8"/>
  <c r="L71" i="8"/>
  <c r="L67" i="8"/>
  <c r="L63" i="8"/>
  <c r="K120" i="8"/>
  <c r="K116" i="8"/>
  <c r="K112" i="8"/>
  <c r="K108" i="8"/>
  <c r="K104" i="8"/>
  <c r="K100" i="8"/>
  <c r="K96" i="8"/>
  <c r="K92" i="8"/>
  <c r="K88" i="8"/>
  <c r="K84" i="8"/>
  <c r="K80" i="8"/>
  <c r="K76" i="8"/>
  <c r="K72" i="8"/>
  <c r="K68" i="8"/>
  <c r="J118" i="8"/>
  <c r="J114" i="8"/>
  <c r="J110" i="8"/>
  <c r="J106" i="8"/>
  <c r="J102" i="8"/>
  <c r="J98" i="8"/>
  <c r="J94" i="8"/>
  <c r="J90" i="8"/>
  <c r="J86" i="8"/>
  <c r="J82" i="8"/>
  <c r="J78" i="8"/>
  <c r="J74" i="8"/>
  <c r="J70" i="8"/>
  <c r="J66" i="8"/>
  <c r="J62" i="8"/>
  <c r="AF121" i="8"/>
  <c r="AF117" i="8"/>
  <c r="AF113" i="8"/>
  <c r="AF109" i="8"/>
  <c r="AF105" i="8"/>
  <c r="AF101" i="8"/>
  <c r="AF97" i="8"/>
  <c r="AF93" i="8"/>
  <c r="AF89" i="8"/>
  <c r="AF85" i="8"/>
  <c r="AF81" i="8"/>
  <c r="AF77" i="8"/>
  <c r="AF73" i="8"/>
  <c r="AF69" i="8"/>
  <c r="AF65" i="8"/>
  <c r="AF61" i="8"/>
  <c r="H121" i="8"/>
  <c r="H117" i="8"/>
  <c r="H113" i="8"/>
  <c r="H109" i="8"/>
  <c r="H105" i="8"/>
  <c r="H101" i="8"/>
  <c r="H97" i="8"/>
  <c r="H93" i="8"/>
  <c r="H89" i="8"/>
  <c r="H85" i="8"/>
  <c r="H81" i="8"/>
  <c r="H77" i="8"/>
  <c r="H73" i="8"/>
  <c r="H69" i="8"/>
  <c r="H65" i="8"/>
  <c r="H61" i="8"/>
  <c r="G118" i="8"/>
  <c r="G114" i="8"/>
  <c r="G110" i="8"/>
  <c r="G106" i="8"/>
  <c r="G102" i="8"/>
  <c r="G98" i="8"/>
  <c r="G94" i="8"/>
  <c r="G90" i="8"/>
  <c r="G86" i="8"/>
  <c r="G82" i="8"/>
  <c r="G78" i="8"/>
  <c r="G74" i="8"/>
  <c r="G70" i="8"/>
  <c r="B120" i="8"/>
  <c r="B116" i="8"/>
  <c r="M119" i="8"/>
  <c r="M115" i="8"/>
  <c r="M111" i="8"/>
  <c r="M107" i="8"/>
  <c r="M103" i="8"/>
  <c r="M99" i="8"/>
  <c r="M95" i="8"/>
  <c r="M91" i="8"/>
  <c r="M87" i="8"/>
  <c r="M83" i="8"/>
  <c r="M79" i="8"/>
  <c r="M75" i="8"/>
  <c r="M71" i="8"/>
  <c r="M67" i="8"/>
  <c r="M63" i="8"/>
  <c r="M59" i="8"/>
  <c r="AI118" i="8"/>
  <c r="AI114" i="8"/>
  <c r="AI110" i="8"/>
  <c r="AI106" i="8"/>
  <c r="AI102" i="8"/>
  <c r="AI98" i="8"/>
  <c r="AI94" i="8"/>
  <c r="AI90" i="8"/>
  <c r="AI86" i="8"/>
  <c r="AI82" i="8"/>
  <c r="AI78" i="8"/>
  <c r="AI74" i="8"/>
  <c r="AI70" i="8"/>
  <c r="AI66" i="8"/>
  <c r="AI62" i="8"/>
  <c r="AH119" i="8"/>
  <c r="AH115" i="8"/>
  <c r="AH111" i="8"/>
  <c r="AH107" i="8"/>
  <c r="AH103" i="8"/>
  <c r="AH99" i="8"/>
  <c r="AH95" i="8"/>
  <c r="AH91" i="8"/>
  <c r="AH87" i="8"/>
  <c r="AH83" i="8"/>
  <c r="AH79" i="8"/>
  <c r="AH75" i="8"/>
  <c r="AH71" i="8"/>
  <c r="AG121" i="8"/>
  <c r="AG117" i="8"/>
  <c r="AG113" i="8"/>
  <c r="AG109" i="8"/>
  <c r="AG105" i="8"/>
  <c r="AG101" i="8"/>
  <c r="AG97" i="8"/>
  <c r="AG93" i="8"/>
  <c r="AG89" i="8"/>
  <c r="AG85" i="8"/>
  <c r="AG81" i="8"/>
  <c r="AG77" i="8"/>
  <c r="AG73" i="8"/>
  <c r="AG69" i="8"/>
  <c r="AG65" i="8"/>
  <c r="AG61" i="8"/>
  <c r="I121" i="8"/>
  <c r="I117" i="8"/>
  <c r="I113" i="8"/>
  <c r="I109" i="8"/>
  <c r="I105" i="8"/>
  <c r="I101" i="8"/>
  <c r="I97" i="8"/>
  <c r="I93" i="8"/>
  <c r="I89" i="8"/>
  <c r="I85" i="8"/>
  <c r="I81" i="8"/>
  <c r="I77" i="8"/>
  <c r="I73" i="8"/>
  <c r="I69" i="8"/>
  <c r="I65" i="8"/>
  <c r="I61" i="8"/>
  <c r="AE120" i="8"/>
  <c r="AE116" i="8"/>
  <c r="AE112" i="8"/>
  <c r="AE108" i="8"/>
  <c r="AE104" i="8"/>
  <c r="AE100" i="8"/>
  <c r="AE96" i="8"/>
  <c r="AE92" i="8"/>
  <c r="AE88" i="8"/>
  <c r="AE84" i="8"/>
  <c r="AE80" i="8"/>
  <c r="AE76" i="8"/>
  <c r="AE72" i="8"/>
  <c r="AE68" i="8"/>
  <c r="AE64" i="8"/>
  <c r="AD121" i="8"/>
  <c r="AD117" i="8"/>
  <c r="AD113" i="8"/>
  <c r="AD109" i="8"/>
  <c r="AD105" i="8"/>
  <c r="AD101" i="8"/>
  <c r="AD97" i="8"/>
  <c r="AD93" i="8"/>
  <c r="AD89" i="8"/>
  <c r="AD85" i="8"/>
  <c r="AD81" i="8"/>
  <c r="AD77" i="8"/>
  <c r="AD73" i="8"/>
  <c r="AD69" i="8"/>
  <c r="AC119" i="8"/>
  <c r="AC115" i="8"/>
  <c r="AN118" i="8"/>
  <c r="AN114" i="8"/>
  <c r="AN110" i="8"/>
  <c r="AN106" i="8"/>
  <c r="AN102" i="8"/>
  <c r="AN98" i="8"/>
  <c r="AN94" i="8"/>
  <c r="AN90" i="8"/>
  <c r="AN86" i="8"/>
  <c r="AN82" i="8"/>
  <c r="AN78" i="8"/>
  <c r="AN74" i="8"/>
  <c r="AN70" i="8"/>
  <c r="AN66" i="8"/>
  <c r="AN62" i="8"/>
  <c r="AN58" i="8"/>
  <c r="L118" i="8"/>
  <c r="L114" i="8"/>
  <c r="L110" i="8"/>
  <c r="L106" i="8"/>
  <c r="L102" i="8"/>
  <c r="L98" i="8"/>
  <c r="L94" i="8"/>
  <c r="L90" i="8"/>
  <c r="L86" i="8"/>
  <c r="L82" i="8"/>
  <c r="L78" i="8"/>
  <c r="L74" i="8"/>
  <c r="L70" i="8"/>
  <c r="L66" i="8"/>
  <c r="L62" i="8"/>
  <c r="K119" i="8"/>
  <c r="K115" i="8"/>
  <c r="K111" i="8"/>
  <c r="K107" i="8"/>
  <c r="K103" i="8"/>
  <c r="K99" i="8"/>
  <c r="K95" i="8"/>
  <c r="K91" i="8"/>
  <c r="K87" i="8"/>
  <c r="K83" i="8"/>
  <c r="K79" i="8"/>
  <c r="K75" i="8"/>
  <c r="K71" i="8"/>
  <c r="J121" i="8"/>
  <c r="J117" i="8"/>
  <c r="J113" i="8"/>
  <c r="J109" i="8"/>
  <c r="J105" i="8"/>
  <c r="J101" i="8"/>
  <c r="J97" i="8"/>
  <c r="J93" i="8"/>
  <c r="J89" i="8"/>
  <c r="J85" i="8"/>
  <c r="J81" i="8"/>
  <c r="J77" i="8"/>
  <c r="J73" i="8"/>
  <c r="J69" i="8"/>
  <c r="J65" i="8"/>
  <c r="J61" i="8"/>
  <c r="AF120" i="8"/>
  <c r="AF116" i="8"/>
  <c r="AF112" i="8"/>
  <c r="AF108" i="8"/>
  <c r="AF104" i="8"/>
  <c r="AF100" i="8"/>
  <c r="AF96" i="8"/>
  <c r="AF92" i="8"/>
  <c r="AF88" i="8"/>
  <c r="AF84" i="8"/>
  <c r="AF80" i="8"/>
  <c r="AF76" i="8"/>
  <c r="AF72" i="8"/>
  <c r="AF68" i="8"/>
  <c r="AF64" i="8"/>
  <c r="AF60" i="8"/>
  <c r="H120" i="8"/>
  <c r="H116" i="8"/>
  <c r="H112" i="8"/>
  <c r="H108" i="8"/>
  <c r="H104" i="8"/>
  <c r="H100" i="8"/>
  <c r="H96" i="8"/>
  <c r="H92" i="8"/>
  <c r="H88" i="8"/>
  <c r="H84" i="8"/>
  <c r="H80" i="8"/>
  <c r="H76" i="8"/>
  <c r="H72" i="8"/>
  <c r="H68" i="8"/>
  <c r="H64" i="8"/>
  <c r="G121" i="8"/>
  <c r="G117" i="8"/>
  <c r="G113" i="8"/>
  <c r="G111" i="8"/>
  <c r="G95" i="8"/>
  <c r="G79" i="8"/>
  <c r="B117" i="8"/>
  <c r="B110" i="8"/>
  <c r="B105" i="8"/>
  <c r="AC99" i="8"/>
  <c r="B94" i="8"/>
  <c r="B89" i="8"/>
  <c r="AC83" i="8"/>
  <c r="B78" i="8"/>
  <c r="B73" i="8"/>
  <c r="AC67" i="8"/>
  <c r="B62" i="8"/>
  <c r="AH63" i="8"/>
  <c r="AN54" i="8"/>
  <c r="M49" i="8"/>
  <c r="M44" i="8"/>
  <c r="AN38" i="8"/>
  <c r="M34" i="8"/>
  <c r="M30" i="8"/>
  <c r="M26" i="8"/>
  <c r="M22" i="8"/>
  <c r="M18" i="8"/>
  <c r="M14" i="8"/>
  <c r="M10" i="8"/>
  <c r="M6" i="8"/>
  <c r="M2" i="8"/>
  <c r="K59" i="8"/>
  <c r="AI54" i="8"/>
  <c r="AI50" i="8"/>
  <c r="AI46" i="8"/>
  <c r="AI42" i="8"/>
  <c r="AI38" i="8"/>
  <c r="AI34" i="8"/>
  <c r="AI30" i="8"/>
  <c r="AI26" i="8"/>
  <c r="AI22" i="8"/>
  <c r="AI18" i="8"/>
  <c r="AI14" i="8"/>
  <c r="AI10" i="8"/>
  <c r="AI6" i="8"/>
  <c r="G3" i="8"/>
  <c r="AH57" i="8"/>
  <c r="AH53" i="8"/>
  <c r="AH49" i="8"/>
  <c r="AH45" i="8"/>
  <c r="AH41" i="8"/>
  <c r="AH37" i="8"/>
  <c r="AH33" i="8"/>
  <c r="AH29" i="8"/>
  <c r="AH25" i="8"/>
  <c r="AH21" i="8"/>
  <c r="AH17" i="8"/>
  <c r="AH13" i="8"/>
  <c r="AH9" i="8"/>
  <c r="AH5" i="8"/>
  <c r="G65" i="8"/>
  <c r="AG56" i="8"/>
  <c r="AG52" i="8"/>
  <c r="AG48" i="8"/>
  <c r="AG44" i="8"/>
  <c r="AG40" i="8"/>
  <c r="AG36" i="8"/>
  <c r="AG32" i="8"/>
  <c r="AG28" i="8"/>
  <c r="AG24" i="8"/>
  <c r="AG20" i="8"/>
  <c r="AG16" i="8"/>
  <c r="AG12" i="8"/>
  <c r="AG8" i="8"/>
  <c r="AG4" i="8"/>
  <c r="AH66" i="8"/>
  <c r="I57" i="8"/>
  <c r="I53" i="8"/>
  <c r="I49" i="8"/>
  <c r="I45" i="8"/>
  <c r="I41" i="8"/>
  <c r="I37" i="8"/>
  <c r="I33" i="8"/>
  <c r="I29" i="8"/>
  <c r="I25" i="8"/>
  <c r="I21" i="8"/>
  <c r="I17" i="8"/>
  <c r="I13" i="8"/>
  <c r="I9" i="8"/>
  <c r="I5" i="8"/>
  <c r="AD66" i="8"/>
  <c r="H57" i="8"/>
  <c r="H53" i="8"/>
  <c r="H49" i="8"/>
  <c r="H45" i="8"/>
  <c r="H41" i="8"/>
  <c r="H37" i="8"/>
  <c r="H33" i="8"/>
  <c r="H29" i="8"/>
  <c r="H25" i="8"/>
  <c r="H21" i="8"/>
  <c r="H17" i="8"/>
  <c r="H13" i="8"/>
  <c r="H9" i="8"/>
  <c r="H5" i="8"/>
  <c r="AE60" i="8"/>
  <c r="AD55" i="8"/>
  <c r="AD51" i="8"/>
  <c r="AD47" i="8"/>
  <c r="AD43" i="8"/>
  <c r="AD39" i="8"/>
  <c r="AD35" i="8"/>
  <c r="AD31" i="8"/>
  <c r="AD27" i="8"/>
  <c r="AD23" i="8"/>
  <c r="AD19" i="8"/>
  <c r="AD15" i="8"/>
  <c r="AD11" i="8"/>
  <c r="AD7" i="8"/>
  <c r="AD3" i="8"/>
  <c r="B58" i="8"/>
  <c r="B54" i="8"/>
  <c r="B50" i="8"/>
  <c r="B46" i="8"/>
  <c r="B42" i="8"/>
  <c r="B38" i="8"/>
  <c r="B34" i="8"/>
  <c r="B30" i="8"/>
  <c r="B26" i="8"/>
  <c r="B22" i="8"/>
  <c r="G109" i="8"/>
  <c r="G93" i="8"/>
  <c r="G77" i="8"/>
  <c r="B115" i="8"/>
  <c r="AC109" i="8"/>
  <c r="B104" i="8"/>
  <c r="B99" i="8"/>
  <c r="AC93" i="8"/>
  <c r="B88" i="8"/>
  <c r="B83" i="8"/>
  <c r="AC77" i="8"/>
  <c r="B72" i="8"/>
  <c r="B67" i="8"/>
  <c r="AC61" i="8"/>
  <c r="L60" i="8"/>
  <c r="M54" i="8"/>
  <c r="AN48" i="8"/>
  <c r="M43" i="8"/>
  <c r="M38" i="8"/>
  <c r="AN33" i="8"/>
  <c r="AN29" i="8"/>
  <c r="AN25" i="8"/>
  <c r="AN21" i="8"/>
  <c r="AN17" i="8"/>
  <c r="AN13" i="8"/>
  <c r="AN9" i="8"/>
  <c r="AN5" i="8"/>
  <c r="AI2" i="8"/>
  <c r="L58" i="8"/>
  <c r="L54" i="8"/>
  <c r="L50" i="8"/>
  <c r="L46" i="8"/>
  <c r="L42" i="8"/>
  <c r="L38" i="8"/>
  <c r="L34" i="8"/>
  <c r="L30" i="8"/>
  <c r="L26" i="8"/>
  <c r="L22" i="8"/>
  <c r="L18" i="8"/>
  <c r="L14" i="8"/>
  <c r="L10" i="8"/>
  <c r="L6" i="8"/>
  <c r="K67" i="8"/>
  <c r="K57" i="8"/>
  <c r="K53" i="8"/>
  <c r="K49" i="8"/>
  <c r="K45" i="8"/>
  <c r="K41" i="8"/>
  <c r="K37" i="8"/>
  <c r="K33" i="8"/>
  <c r="K29" i="8"/>
  <c r="K25" i="8"/>
  <c r="K21" i="8"/>
  <c r="K17" i="8"/>
  <c r="K13" i="8"/>
  <c r="K9" i="8"/>
  <c r="K5" i="8"/>
  <c r="G63" i="8"/>
  <c r="J56" i="8"/>
  <c r="J52" i="8"/>
  <c r="J48" i="8"/>
  <c r="J44" i="8"/>
  <c r="J40" i="8"/>
  <c r="J36" i="8"/>
  <c r="J32" i="8"/>
  <c r="J28" i="8"/>
  <c r="J24" i="8"/>
  <c r="J20" i="8"/>
  <c r="J16" i="8"/>
  <c r="J12" i="8"/>
  <c r="J8" i="8"/>
  <c r="J4" i="8"/>
  <c r="AH64" i="8"/>
  <c r="AF56" i="8"/>
  <c r="AF52" i="8"/>
  <c r="AF48" i="8"/>
  <c r="AF44" i="8"/>
  <c r="AF40" i="8"/>
  <c r="AF36" i="8"/>
  <c r="AF32" i="8"/>
  <c r="AF28" i="8"/>
  <c r="AF24" i="8"/>
  <c r="AF20" i="8"/>
  <c r="AF16" i="8"/>
  <c r="AF12" i="8"/>
  <c r="AF8" i="8"/>
  <c r="AF4" i="8"/>
  <c r="AD64" i="8"/>
  <c r="AE56" i="8"/>
  <c r="AE52" i="8"/>
  <c r="AE48" i="8"/>
  <c r="AE44" i="8"/>
  <c r="AE40" i="8"/>
  <c r="AE36" i="8"/>
  <c r="AE32" i="8"/>
  <c r="AE28" i="8"/>
  <c r="AE24" i="8"/>
  <c r="AE20" i="8"/>
  <c r="AE16" i="8"/>
  <c r="AE12" i="8"/>
  <c r="AE8" i="8"/>
  <c r="AE4" i="8"/>
  <c r="AE59" i="8"/>
  <c r="G55" i="8"/>
  <c r="G51" i="8"/>
  <c r="G47" i="8"/>
  <c r="G43" i="8"/>
  <c r="G39" i="8"/>
  <c r="G35" i="8"/>
  <c r="G107" i="8"/>
  <c r="G91" i="8"/>
  <c r="G75" i="8"/>
  <c r="B114" i="8"/>
  <c r="B109" i="8"/>
  <c r="AC103" i="8"/>
  <c r="B98" i="8"/>
  <c r="B93" i="8"/>
  <c r="AC87" i="8"/>
  <c r="B82" i="8"/>
  <c r="B77" i="8"/>
  <c r="AC71" i="8"/>
  <c r="B66" i="8"/>
  <c r="B61" i="8"/>
  <c r="L59" i="8"/>
  <c r="M53" i="8"/>
  <c r="M48" i="8"/>
  <c r="AN42" i="8"/>
  <c r="M37" i="8"/>
  <c r="M33" i="8"/>
  <c r="M29" i="8"/>
  <c r="M25" i="8"/>
  <c r="M21" i="8"/>
  <c r="M17" i="8"/>
  <c r="M13" i="8"/>
  <c r="M9" i="8"/>
  <c r="M5" i="8"/>
  <c r="K2" i="8"/>
  <c r="AI57" i="8"/>
  <c r="AI53" i="8"/>
  <c r="AI49" i="8"/>
  <c r="AI45" i="8"/>
  <c r="AI41" i="8"/>
  <c r="AI37" i="8"/>
  <c r="AI33" i="8"/>
  <c r="AI29" i="8"/>
  <c r="AI25" i="8"/>
  <c r="AI21" i="8"/>
  <c r="AI17" i="8"/>
  <c r="AI13" i="8"/>
  <c r="AI9" i="8"/>
  <c r="AI5" i="8"/>
  <c r="K65" i="8"/>
  <c r="AH56" i="8"/>
  <c r="AH52" i="8"/>
  <c r="AH48" i="8"/>
  <c r="AH44" i="8"/>
  <c r="AH40" i="8"/>
  <c r="AH36" i="8"/>
  <c r="AH32" i="8"/>
  <c r="AH28" i="8"/>
  <c r="AH24" i="8"/>
  <c r="AH20" i="8"/>
  <c r="AH16" i="8"/>
  <c r="AH12" i="8"/>
  <c r="AH8" i="8"/>
  <c r="AH4" i="8"/>
  <c r="G61" i="8"/>
  <c r="AG55" i="8"/>
  <c r="AG51" i="8"/>
  <c r="AG47" i="8"/>
  <c r="AG43" i="8"/>
  <c r="AG39" i="8"/>
  <c r="AG35" i="8"/>
  <c r="AG31" i="8"/>
  <c r="AG27" i="8"/>
  <c r="AG23" i="8"/>
  <c r="AG19" i="8"/>
  <c r="AG15" i="8"/>
  <c r="AG11" i="8"/>
  <c r="AG7" i="8"/>
  <c r="AG3" i="8"/>
  <c r="AH62" i="8"/>
  <c r="I56" i="8"/>
  <c r="I52" i="8"/>
  <c r="I48" i="8"/>
  <c r="I44" i="8"/>
  <c r="I40" i="8"/>
  <c r="I36" i="8"/>
  <c r="I32" i="8"/>
  <c r="I28" i="8"/>
  <c r="I24" i="8"/>
  <c r="I20" i="8"/>
  <c r="I16" i="8"/>
  <c r="I12" i="8"/>
  <c r="I8" i="8"/>
  <c r="I4" i="8"/>
  <c r="AD62" i="8"/>
  <c r="H56" i="8"/>
  <c r="H52" i="8"/>
  <c r="H48" i="8"/>
  <c r="H44" i="8"/>
  <c r="H40" i="8"/>
  <c r="H36" i="8"/>
  <c r="H32" i="8"/>
  <c r="H28" i="8"/>
  <c r="H24" i="8"/>
  <c r="H20" i="8"/>
  <c r="H16" i="8"/>
  <c r="H12" i="8"/>
  <c r="H8" i="8"/>
  <c r="H4" i="8"/>
  <c r="AE58" i="8"/>
  <c r="AD54" i="8"/>
  <c r="AD50" i="8"/>
  <c r="AD46" i="8"/>
  <c r="AD42" i="8"/>
  <c r="AD38" i="8"/>
  <c r="AD34" i="8"/>
  <c r="G105" i="8"/>
  <c r="G89" i="8"/>
  <c r="G73" i="8"/>
  <c r="AC113" i="8"/>
  <c r="B108" i="8"/>
  <c r="B103" i="8"/>
  <c r="AC97" i="8"/>
  <c r="B92" i="8"/>
  <c r="B87" i="8"/>
  <c r="AC81" i="8"/>
  <c r="B76" i="8"/>
  <c r="B71" i="8"/>
  <c r="AC65" i="8"/>
  <c r="B60" i="8"/>
  <c r="M58" i="8"/>
  <c r="AN52" i="8"/>
  <c r="M47" i="8"/>
  <c r="M42" i="8"/>
  <c r="AN36" i="8"/>
  <c r="AN32" i="8"/>
  <c r="AN28" i="8"/>
  <c r="AN24" i="8"/>
  <c r="AN20" i="8"/>
  <c r="AN16" i="8"/>
  <c r="AN12" i="8"/>
  <c r="AN8" i="8"/>
  <c r="AN4" i="8"/>
  <c r="AD67" i="8"/>
  <c r="L57" i="8"/>
  <c r="L53" i="8"/>
  <c r="L49" i="8"/>
  <c r="L45" i="8"/>
  <c r="L41" i="8"/>
  <c r="L37" i="8"/>
  <c r="L33" i="8"/>
  <c r="L29" i="8"/>
  <c r="L25" i="8"/>
  <c r="L21" i="8"/>
  <c r="L17" i="8"/>
  <c r="L13" i="8"/>
  <c r="L9" i="8"/>
  <c r="L5" i="8"/>
  <c r="K63" i="8"/>
  <c r="K56" i="8"/>
  <c r="K52" i="8"/>
  <c r="K48" i="8"/>
  <c r="K44" i="8"/>
  <c r="K40" i="8"/>
  <c r="K36" i="8"/>
  <c r="K32" i="8"/>
  <c r="K28" i="8"/>
  <c r="K24" i="8"/>
  <c r="K20" i="8"/>
  <c r="K16" i="8"/>
  <c r="K12" i="8"/>
  <c r="K8" i="8"/>
  <c r="K4" i="8"/>
  <c r="G60" i="8"/>
  <c r="J55" i="8"/>
  <c r="J51" i="8"/>
  <c r="J47" i="8"/>
  <c r="J43" i="8"/>
  <c r="J39" i="8"/>
  <c r="J35" i="8"/>
  <c r="J31" i="8"/>
  <c r="J27" i="8"/>
  <c r="J23" i="8"/>
  <c r="J19" i="8"/>
  <c r="J15" i="8"/>
  <c r="J11" i="8"/>
  <c r="J7" i="8"/>
  <c r="J3" i="8"/>
  <c r="AI60" i="8"/>
  <c r="AF55" i="8"/>
  <c r="AF51" i="8"/>
  <c r="AF47" i="8"/>
  <c r="AF43" i="8"/>
  <c r="AF39" i="8"/>
  <c r="AF35" i="8"/>
  <c r="AF31" i="8"/>
  <c r="AF27" i="8"/>
  <c r="AF23" i="8"/>
  <c r="AF19" i="8"/>
  <c r="AF15" i="8"/>
  <c r="AF11" i="8"/>
  <c r="AF7" i="8"/>
  <c r="AF3" i="8"/>
  <c r="AH60" i="8"/>
  <c r="AE55" i="8"/>
  <c r="AE51" i="8"/>
  <c r="AE47" i="8"/>
  <c r="AE43" i="8"/>
  <c r="AE39" i="8"/>
  <c r="AE35" i="8"/>
  <c r="AE31" i="8"/>
  <c r="AE27" i="8"/>
  <c r="G103" i="8"/>
  <c r="G87" i="8"/>
  <c r="G71" i="8"/>
  <c r="B113" i="8"/>
  <c r="AC107" i="8"/>
  <c r="B102" i="8"/>
  <c r="B97" i="8"/>
  <c r="AC91" i="8"/>
  <c r="B86" i="8"/>
  <c r="B81" i="8"/>
  <c r="AC75" i="8"/>
  <c r="B70" i="8"/>
  <c r="B65" i="8"/>
  <c r="AC59" i="8"/>
  <c r="M57" i="8"/>
  <c r="M52" i="8"/>
  <c r="AN46" i="8"/>
  <c r="M41" i="8"/>
  <c r="M36" i="8"/>
  <c r="M32" i="8"/>
  <c r="M28" i="8"/>
  <c r="M24" i="8"/>
  <c r="M20" i="8"/>
  <c r="M16" i="8"/>
  <c r="M12" i="8"/>
  <c r="M8" i="8"/>
  <c r="M4" i="8"/>
  <c r="AD65" i="8"/>
  <c r="AI56" i="8"/>
  <c r="AI52" i="8"/>
  <c r="AI48" i="8"/>
  <c r="AI44" i="8"/>
  <c r="AI40" i="8"/>
  <c r="AI36" i="8"/>
  <c r="AI32" i="8"/>
  <c r="AI28" i="8"/>
  <c r="AI24" i="8"/>
  <c r="AI20" i="8"/>
  <c r="AI16" i="8"/>
  <c r="AI12" i="8"/>
  <c r="AI8" i="8"/>
  <c r="AI4" i="8"/>
  <c r="K61" i="8"/>
  <c r="AH55" i="8"/>
  <c r="AH51" i="8"/>
  <c r="AH47" i="8"/>
  <c r="AH43" i="8"/>
  <c r="AH39" i="8"/>
  <c r="AH35" i="8"/>
  <c r="AH31" i="8"/>
  <c r="AH27" i="8"/>
  <c r="AH23" i="8"/>
  <c r="AH19" i="8"/>
  <c r="AH15" i="8"/>
  <c r="AH11" i="8"/>
  <c r="AH7" i="8"/>
  <c r="AH3" i="8"/>
  <c r="G59" i="8"/>
  <c r="AG54" i="8"/>
  <c r="AG50" i="8"/>
  <c r="AG46" i="8"/>
  <c r="AG42" i="8"/>
  <c r="AG38" i="8"/>
  <c r="AG34" i="8"/>
  <c r="AG30" i="8"/>
  <c r="AG26" i="8"/>
  <c r="AG22" i="8"/>
  <c r="AG18" i="8"/>
  <c r="AG14" i="8"/>
  <c r="AG10" i="8"/>
  <c r="AG6" i="8"/>
  <c r="AG2" i="8"/>
  <c r="AI59" i="8"/>
  <c r="I55" i="8"/>
  <c r="I51" i="8"/>
  <c r="I47" i="8"/>
  <c r="I43" i="8"/>
  <c r="I39" i="8"/>
  <c r="I35" i="8"/>
  <c r="I31" i="8"/>
  <c r="I27" i="8"/>
  <c r="I23" i="8"/>
  <c r="I19" i="8"/>
  <c r="I15" i="8"/>
  <c r="I11" i="8"/>
  <c r="I7" i="8"/>
  <c r="I3" i="8"/>
  <c r="AH59" i="8"/>
  <c r="H55" i="8"/>
  <c r="H51" i="8"/>
  <c r="H47" i="8"/>
  <c r="H43" i="8"/>
  <c r="H39" i="8"/>
  <c r="H35" i="8"/>
  <c r="H31" i="8"/>
  <c r="H27" i="8"/>
  <c r="H23" i="8"/>
  <c r="H19" i="8"/>
  <c r="H15" i="8"/>
  <c r="H11" i="8"/>
  <c r="H7" i="8"/>
  <c r="H2" i="8"/>
  <c r="AD57" i="8"/>
  <c r="AD53" i="8"/>
  <c r="AD49" i="8"/>
  <c r="AD45" i="8"/>
  <c r="AD41" i="8"/>
  <c r="AD37" i="8"/>
  <c r="AD33" i="8"/>
  <c r="AD29" i="8"/>
  <c r="AD25" i="8"/>
  <c r="AD21" i="8"/>
  <c r="AD17" i="8"/>
  <c r="AD13" i="8"/>
  <c r="AD9" i="8"/>
  <c r="AD5" i="8"/>
  <c r="G62" i="8"/>
  <c r="B56" i="8"/>
  <c r="B52" i="8"/>
  <c r="B48" i="8"/>
  <c r="B44" i="8"/>
  <c r="B40" i="8"/>
  <c r="B36" i="8"/>
  <c r="B32" i="8"/>
  <c r="B28" i="8"/>
  <c r="B24" i="8"/>
  <c r="G101" i="8"/>
  <c r="G85" i="8"/>
  <c r="G69" i="8"/>
  <c r="B112" i="8"/>
  <c r="B107" i="8"/>
  <c r="AC101" i="8"/>
  <c r="B96" i="8"/>
  <c r="B91" i="8"/>
  <c r="AC85" i="8"/>
  <c r="B80" i="8"/>
  <c r="B75" i="8"/>
  <c r="AC69" i="8"/>
  <c r="B64" i="8"/>
  <c r="B59" i="8"/>
  <c r="AN56" i="8"/>
  <c r="M51" i="8"/>
  <c r="M46" i="8"/>
  <c r="AN40" i="8"/>
  <c r="AN35" i="8"/>
  <c r="AN31" i="8"/>
  <c r="AN27" i="8"/>
  <c r="AN23" i="8"/>
  <c r="AN19" i="8"/>
  <c r="AN15" i="8"/>
  <c r="AN11" i="8"/>
  <c r="AN7" i="8"/>
  <c r="AN3" i="8"/>
  <c r="AD63" i="8"/>
  <c r="L56" i="8"/>
  <c r="L52" i="8"/>
  <c r="L48" i="8"/>
  <c r="L44" i="8"/>
  <c r="L40" i="8"/>
  <c r="L36" i="8"/>
  <c r="L32" i="8"/>
  <c r="L28" i="8"/>
  <c r="L24" i="8"/>
  <c r="L20" i="8"/>
  <c r="L16" i="8"/>
  <c r="L12" i="8"/>
  <c r="L8" i="8"/>
  <c r="L4" i="8"/>
  <c r="H60" i="8"/>
  <c r="K55" i="8"/>
  <c r="K51" i="8"/>
  <c r="K47" i="8"/>
  <c r="K43" i="8"/>
  <c r="K39" i="8"/>
  <c r="K35" i="8"/>
  <c r="K31" i="8"/>
  <c r="K27" i="8"/>
  <c r="K23" i="8"/>
  <c r="K19" i="8"/>
  <c r="K15" i="8"/>
  <c r="K11" i="8"/>
  <c r="K7" i="8"/>
  <c r="K3" i="8"/>
  <c r="J58" i="8"/>
  <c r="J54" i="8"/>
  <c r="J50" i="8"/>
  <c r="J46" i="8"/>
  <c r="J42" i="8"/>
  <c r="J38" i="8"/>
  <c r="J34" i="8"/>
  <c r="J30" i="8"/>
  <c r="J26" i="8"/>
  <c r="J22" i="8"/>
  <c r="J18" i="8"/>
  <c r="J14" i="8"/>
  <c r="J10" i="8"/>
  <c r="J6" i="8"/>
  <c r="J2" i="8"/>
  <c r="AI58" i="8"/>
  <c r="AF54" i="8"/>
  <c r="AF50" i="8"/>
  <c r="AF46" i="8"/>
  <c r="AF42" i="8"/>
  <c r="AF38" i="8"/>
  <c r="AF34" i="8"/>
  <c r="AF30" i="8"/>
  <c r="AF26" i="8"/>
  <c r="AF22" i="8"/>
  <c r="AF18" i="8"/>
  <c r="AF14" i="8"/>
  <c r="AF10" i="8"/>
  <c r="AF6" i="8"/>
  <c r="I2" i="8"/>
  <c r="AH58" i="8"/>
  <c r="AE54" i="8"/>
  <c r="AE50" i="8"/>
  <c r="AE46" i="8"/>
  <c r="AE42" i="8"/>
  <c r="AE38" i="8"/>
  <c r="AE34" i="8"/>
  <c r="AE30" i="8"/>
  <c r="AE26" i="8"/>
  <c r="AE22" i="8"/>
  <c r="AE18" i="8"/>
  <c r="AE14" i="8"/>
  <c r="AE10" i="8"/>
  <c r="AE6" i="8"/>
  <c r="K66" i="8"/>
  <c r="G57" i="8"/>
  <c r="G53" i="8"/>
  <c r="G49" i="8"/>
  <c r="G45" i="8"/>
  <c r="G41" i="8"/>
  <c r="G37" i="8"/>
  <c r="G99" i="8"/>
  <c r="G83" i="8"/>
  <c r="B121" i="8"/>
  <c r="AC111" i="8"/>
  <c r="B106" i="8"/>
  <c r="B101" i="8"/>
  <c r="AC95" i="8"/>
  <c r="B90" i="8"/>
  <c r="B85" i="8"/>
  <c r="AC79" i="8"/>
  <c r="B74" i="8"/>
  <c r="B69" i="8"/>
  <c r="AC63" i="8"/>
  <c r="AH67" i="8"/>
  <c r="M56" i="8"/>
  <c r="AN50" i="8"/>
  <c r="M45" i="8"/>
  <c r="M40" i="8"/>
  <c r="M35" i="8"/>
  <c r="M31" i="8"/>
  <c r="M27" i="8"/>
  <c r="M23" i="8"/>
  <c r="M19" i="8"/>
  <c r="M15" i="8"/>
  <c r="M11" i="8"/>
  <c r="M7" i="8"/>
  <c r="M3" i="8"/>
  <c r="AD61" i="8"/>
  <c r="AI55" i="8"/>
  <c r="AI51" i="8"/>
  <c r="AI47" i="8"/>
  <c r="AI43" i="8"/>
  <c r="AI39" i="8"/>
  <c r="AI35" i="8"/>
  <c r="AI31" i="8"/>
  <c r="AI27" i="8"/>
  <c r="AI23" i="8"/>
  <c r="AI19" i="8"/>
  <c r="AI15" i="8"/>
  <c r="AI11" i="8"/>
  <c r="AI7" i="8"/>
  <c r="AI3" i="8"/>
  <c r="H59" i="8"/>
  <c r="AH54" i="8"/>
  <c r="AH50" i="8"/>
  <c r="AH46" i="8"/>
  <c r="AH42" i="8"/>
  <c r="AH38" i="8"/>
  <c r="AH34" i="8"/>
  <c r="AH30" i="8"/>
  <c r="AH26" i="8"/>
  <c r="AH22" i="8"/>
  <c r="AH18" i="8"/>
  <c r="AH14" i="8"/>
  <c r="AH10" i="8"/>
  <c r="AH6" i="8"/>
  <c r="AH2" i="8"/>
  <c r="AG57" i="8"/>
  <c r="AG53" i="8"/>
  <c r="AG49" i="8"/>
  <c r="AG45" i="8"/>
  <c r="AG41" i="8"/>
  <c r="AG37" i="8"/>
  <c r="AG33" i="8"/>
  <c r="AG29" i="8"/>
  <c r="AG25" i="8"/>
  <c r="AG21" i="8"/>
  <c r="AG17" i="8"/>
  <c r="AG13" i="8"/>
  <c r="AG9" i="8"/>
  <c r="AG5" i="8"/>
  <c r="AF2" i="8"/>
  <c r="I58" i="8"/>
  <c r="I54" i="8"/>
  <c r="I50" i="8"/>
  <c r="I46" i="8"/>
  <c r="I42" i="8"/>
  <c r="I38" i="8"/>
  <c r="I34" i="8"/>
  <c r="I30" i="8"/>
  <c r="I26" i="8"/>
  <c r="I22" i="8"/>
  <c r="I18" i="8"/>
  <c r="I14" i="8"/>
  <c r="I10" i="8"/>
  <c r="I6" i="8"/>
  <c r="AE2" i="8"/>
  <c r="H58" i="8"/>
  <c r="H54" i="8"/>
  <c r="H50" i="8"/>
  <c r="H46" i="8"/>
  <c r="H42" i="8"/>
  <c r="H38" i="8"/>
  <c r="H34" i="8"/>
  <c r="H30" i="8"/>
  <c r="H26" i="8"/>
  <c r="H22" i="8"/>
  <c r="H18" i="8"/>
  <c r="H14" i="8"/>
  <c r="H10" i="8"/>
  <c r="H6" i="8"/>
  <c r="K64" i="8"/>
  <c r="AD56" i="8"/>
  <c r="AD52" i="8"/>
  <c r="AD48" i="8"/>
  <c r="AD44" i="8"/>
  <c r="AD40" i="8"/>
  <c r="AD36" i="8"/>
  <c r="G97" i="8"/>
  <c r="G81" i="8"/>
  <c r="B119" i="8"/>
  <c r="B111" i="8"/>
  <c r="AC105" i="8"/>
  <c r="B100" i="8"/>
  <c r="B95" i="8"/>
  <c r="AC89" i="8"/>
  <c r="B84" i="8"/>
  <c r="B79" i="8"/>
  <c r="AC73" i="8"/>
  <c r="B68" i="8"/>
  <c r="B63" i="8"/>
  <c r="AH65" i="8"/>
  <c r="M55" i="8"/>
  <c r="M50" i="8"/>
  <c r="AN44" i="8"/>
  <c r="M39" i="8"/>
  <c r="AN34" i="8"/>
  <c r="AN30" i="8"/>
  <c r="AN26" i="8"/>
  <c r="AN22" i="8"/>
  <c r="AN18" i="8"/>
  <c r="AN14" i="8"/>
  <c r="AN10" i="8"/>
  <c r="AN6" i="8"/>
  <c r="AN2" i="8"/>
  <c r="K60" i="8"/>
  <c r="L55" i="8"/>
  <c r="L51" i="8"/>
  <c r="L47" i="8"/>
  <c r="L43" i="8"/>
  <c r="L39" i="8"/>
  <c r="L35" i="8"/>
  <c r="L31" i="8"/>
  <c r="L27" i="8"/>
  <c r="L23" i="8"/>
  <c r="L19" i="8"/>
  <c r="L15" i="8"/>
  <c r="L11" i="8"/>
  <c r="L7" i="8"/>
  <c r="L3" i="8"/>
  <c r="K58" i="8"/>
  <c r="K54" i="8"/>
  <c r="K50" i="8"/>
  <c r="K46" i="8"/>
  <c r="K42" i="8"/>
  <c r="K38" i="8"/>
  <c r="K34" i="8"/>
  <c r="K30" i="8"/>
  <c r="K26" i="8"/>
  <c r="K22" i="8"/>
  <c r="K18" i="8"/>
  <c r="K14" i="8"/>
  <c r="K10" i="8"/>
  <c r="K6" i="8"/>
  <c r="G67" i="8"/>
  <c r="J57" i="8"/>
  <c r="J53" i="8"/>
  <c r="J49" i="8"/>
  <c r="J45" i="8"/>
  <c r="J41" i="8"/>
  <c r="J37" i="8"/>
  <c r="J33" i="8"/>
  <c r="J29" i="8"/>
  <c r="J25" i="8"/>
  <c r="J21" i="8"/>
  <c r="J17" i="8"/>
  <c r="J13" i="8"/>
  <c r="J9" i="8"/>
  <c r="J5" i="8"/>
  <c r="H3" i="8"/>
  <c r="AF57" i="8"/>
  <c r="AF53" i="8"/>
  <c r="AF49" i="8"/>
  <c r="AF45" i="8"/>
  <c r="AF41" i="8"/>
  <c r="AF37" i="8"/>
  <c r="AF33" i="8"/>
  <c r="AF29" i="8"/>
  <c r="AF25" i="8"/>
  <c r="AF21" i="8"/>
  <c r="AF17" i="8"/>
  <c r="AF13" i="8"/>
  <c r="AF9" i="8"/>
  <c r="AF5" i="8"/>
  <c r="G2" i="8"/>
  <c r="AE57" i="8"/>
  <c r="AE53" i="8"/>
  <c r="AE49" i="8"/>
  <c r="AE45" i="8"/>
  <c r="AE41" i="8"/>
  <c r="AE37" i="8"/>
  <c r="AE33" i="8"/>
  <c r="AE29" i="8"/>
  <c r="AE25" i="8"/>
  <c r="AE23" i="8"/>
  <c r="AE7" i="8"/>
  <c r="G50" i="8"/>
  <c r="G34" i="8"/>
  <c r="AD28" i="8"/>
  <c r="G23" i="8"/>
  <c r="G18" i="8"/>
  <c r="AD12" i="8"/>
  <c r="G7" i="8"/>
  <c r="G64" i="8"/>
  <c r="B55" i="8"/>
  <c r="AC49" i="8"/>
  <c r="AC44" i="8"/>
  <c r="B39" i="8"/>
  <c r="AC33" i="8"/>
  <c r="AC28" i="8"/>
  <c r="B23" i="8"/>
  <c r="AC18" i="8"/>
  <c r="AC14" i="8"/>
  <c r="AC10" i="8"/>
  <c r="AC6" i="8"/>
  <c r="AC2" i="8"/>
  <c r="E80" i="8"/>
  <c r="E16" i="8"/>
  <c r="E71" i="8"/>
  <c r="E118" i="8"/>
  <c r="E54" i="8"/>
  <c r="E109" i="8"/>
  <c r="E45" i="8"/>
  <c r="E108" i="8"/>
  <c r="E44" i="8"/>
  <c r="E107" i="8"/>
  <c r="E43" i="8"/>
  <c r="E90" i="8"/>
  <c r="E26" i="8"/>
  <c r="E81" i="8"/>
  <c r="E17" i="8"/>
  <c r="C101" i="8"/>
  <c r="C69" i="8"/>
  <c r="C37" i="8"/>
  <c r="C5" i="8"/>
  <c r="C120" i="8"/>
  <c r="C88" i="8"/>
  <c r="C48" i="8"/>
  <c r="C91" i="8"/>
  <c r="C47" i="8"/>
  <c r="C7" i="8"/>
  <c r="C99" i="8"/>
  <c r="C46" i="8"/>
  <c r="C102" i="8"/>
  <c r="C66" i="8"/>
  <c r="C18" i="8"/>
  <c r="D81" i="8"/>
  <c r="D17" i="8"/>
  <c r="D94" i="8"/>
  <c r="D30" i="8"/>
  <c r="D99" i="8"/>
  <c r="D35" i="8"/>
  <c r="D112" i="8"/>
  <c r="D48" i="8"/>
  <c r="D28" i="8"/>
  <c r="D61" i="8"/>
  <c r="D52" i="8"/>
  <c r="D58" i="8"/>
  <c r="D76" i="8"/>
  <c r="D71" i="8"/>
  <c r="D7" i="8"/>
  <c r="AK83" i="8"/>
  <c r="AK37" i="8"/>
  <c r="AK115" i="8"/>
  <c r="AK95" i="8"/>
  <c r="AK47" i="8"/>
  <c r="AK82" i="8"/>
  <c r="AK46" i="8"/>
  <c r="AK4" i="8"/>
  <c r="AK48" i="8"/>
  <c r="AK120" i="8"/>
  <c r="AK100" i="8"/>
  <c r="AK56" i="8"/>
  <c r="AK6" i="8"/>
  <c r="AK33" i="8"/>
  <c r="AK21" i="8"/>
  <c r="AM78" i="8"/>
  <c r="AM14" i="8"/>
  <c r="AM73" i="8"/>
  <c r="AM9" i="8"/>
  <c r="AM116" i="8"/>
  <c r="AM52" i="8"/>
  <c r="AM87" i="8"/>
  <c r="AM23" i="8"/>
  <c r="AM114" i="8"/>
  <c r="AM50" i="8"/>
  <c r="AM40" i="8"/>
  <c r="AM85" i="8"/>
  <c r="AM21" i="8"/>
  <c r="AE21" i="8"/>
  <c r="AE5" i="8"/>
  <c r="G48" i="8"/>
  <c r="G33" i="8"/>
  <c r="G28" i="8"/>
  <c r="AD22" i="8"/>
  <c r="G17" i="8"/>
  <c r="G12" i="8"/>
  <c r="AD6" i="8"/>
  <c r="AD60" i="8"/>
  <c r="AC54" i="8"/>
  <c r="B49" i="8"/>
  <c r="AC43" i="8"/>
  <c r="AC38" i="8"/>
  <c r="B33" i="8"/>
  <c r="AC27" i="8"/>
  <c r="AC22" i="8"/>
  <c r="B18" i="8"/>
  <c r="B14" i="8"/>
  <c r="B10" i="8"/>
  <c r="B6" i="8"/>
  <c r="B2" i="8"/>
  <c r="E72" i="8"/>
  <c r="E8" i="8"/>
  <c r="E63" i="8"/>
  <c r="E110" i="8"/>
  <c r="E46" i="8"/>
  <c r="E101" i="8"/>
  <c r="E37" i="8"/>
  <c r="E100" i="8"/>
  <c r="E36" i="8"/>
  <c r="E99" i="8"/>
  <c r="E35" i="8"/>
  <c r="E82" i="8"/>
  <c r="E18" i="8"/>
  <c r="E73" i="8"/>
  <c r="E9" i="8"/>
  <c r="C97" i="8"/>
  <c r="C65" i="8"/>
  <c r="C33" i="8"/>
  <c r="C72" i="8"/>
  <c r="C116" i="8"/>
  <c r="C84" i="8"/>
  <c r="C40" i="8"/>
  <c r="C83" i="8"/>
  <c r="C43" i="8"/>
  <c r="C3" i="8"/>
  <c r="C87" i="8"/>
  <c r="C34" i="8"/>
  <c r="C98" i="8"/>
  <c r="C62" i="8"/>
  <c r="C10" i="8"/>
  <c r="D73" i="8"/>
  <c r="D9" i="8"/>
  <c r="D86" i="8"/>
  <c r="D22" i="8"/>
  <c r="D91" i="8"/>
  <c r="D27" i="8"/>
  <c r="D104" i="8"/>
  <c r="D40" i="8"/>
  <c r="D117" i="8"/>
  <c r="D53" i="8"/>
  <c r="D114" i="8"/>
  <c r="D50" i="8"/>
  <c r="D20" i="8"/>
  <c r="D63" i="8"/>
  <c r="D100" i="8"/>
  <c r="AK79" i="8"/>
  <c r="AK31" i="8"/>
  <c r="AK113" i="8"/>
  <c r="AK91" i="8"/>
  <c r="AK39" i="8"/>
  <c r="AK76" i="8"/>
  <c r="AK42" i="8"/>
  <c r="AK104" i="8"/>
  <c r="AK40" i="8"/>
  <c r="AK118" i="8"/>
  <c r="AK98" i="8"/>
  <c r="AK52" i="8"/>
  <c r="AK77" i="8"/>
  <c r="AK25" i="8"/>
  <c r="AK13" i="8"/>
  <c r="AM70" i="8"/>
  <c r="AM6" i="8"/>
  <c r="AM65" i="8"/>
  <c r="AM28" i="8"/>
  <c r="AM108" i="8"/>
  <c r="AM44" i="8"/>
  <c r="AM79" i="8"/>
  <c r="AM15" i="8"/>
  <c r="AM106" i="8"/>
  <c r="AM42" i="8"/>
  <c r="AM8" i="8"/>
  <c r="AM77" i="8"/>
  <c r="AM13" i="8"/>
  <c r="AM120" i="8"/>
  <c r="AM43" i="8"/>
  <c r="AL96" i="8"/>
  <c r="AL52" i="8"/>
  <c r="AL121" i="8"/>
  <c r="AL89" i="8"/>
  <c r="AL57" i="8"/>
  <c r="AL21" i="8"/>
  <c r="AL38" i="8"/>
  <c r="AL114" i="8"/>
  <c r="AL82" i="8"/>
  <c r="AL22" i="8"/>
  <c r="AL107" i="8"/>
  <c r="AL75" i="8"/>
  <c r="AL43" i="8"/>
  <c r="AL72" i="8"/>
  <c r="AL16" i="8"/>
  <c r="AJ69" i="8"/>
  <c r="AJ5" i="8"/>
  <c r="AJ62" i="8"/>
  <c r="AE19" i="8"/>
  <c r="AE3" i="8"/>
  <c r="G46" i="8"/>
  <c r="AD32" i="8"/>
  <c r="G27" i="8"/>
  <c r="G22" i="8"/>
  <c r="AD16" i="8"/>
  <c r="G11" i="8"/>
  <c r="G6" i="8"/>
  <c r="AD59" i="8"/>
  <c r="AC53" i="8"/>
  <c r="AC48" i="8"/>
  <c r="B43" i="8"/>
  <c r="AC37" i="8"/>
  <c r="AC32" i="8"/>
  <c r="B27" i="8"/>
  <c r="AC21" i="8"/>
  <c r="AC17" i="8"/>
  <c r="AC13" i="8"/>
  <c r="AC9" i="8"/>
  <c r="AC5" i="8"/>
  <c r="L2" i="8"/>
  <c r="E64" i="8"/>
  <c r="E119" i="8"/>
  <c r="E55" i="8"/>
  <c r="E102" i="8"/>
  <c r="E38" i="8"/>
  <c r="E93" i="8"/>
  <c r="E29" i="8"/>
  <c r="E92" i="8"/>
  <c r="E28" i="8"/>
  <c r="E91" i="8"/>
  <c r="E27" i="8"/>
  <c r="E74" i="8"/>
  <c r="E10" i="8"/>
  <c r="E65" i="8"/>
  <c r="E7" i="8"/>
  <c r="C93" i="8"/>
  <c r="C61" i="8"/>
  <c r="C29" i="8"/>
  <c r="C52" i="8"/>
  <c r="C112" i="8"/>
  <c r="C80" i="8"/>
  <c r="C36" i="8"/>
  <c r="C79" i="8"/>
  <c r="C39" i="8"/>
  <c r="C2" i="8"/>
  <c r="C71" i="8"/>
  <c r="C26" i="8"/>
  <c r="C94" i="8"/>
  <c r="C58" i="8"/>
  <c r="C6" i="8"/>
  <c r="D65" i="8"/>
  <c r="D108" i="8"/>
  <c r="D78" i="8"/>
  <c r="D14" i="8"/>
  <c r="D83" i="8"/>
  <c r="D19" i="8"/>
  <c r="D96" i="8"/>
  <c r="D32" i="8"/>
  <c r="D109" i="8"/>
  <c r="D45" i="8"/>
  <c r="D106" i="8"/>
  <c r="D42" i="8"/>
  <c r="D119" i="8"/>
  <c r="D55" i="8"/>
  <c r="D36" i="8"/>
  <c r="AK73" i="8"/>
  <c r="AK23" i="8"/>
  <c r="AK111" i="8"/>
  <c r="AK85" i="8"/>
  <c r="AK27" i="8"/>
  <c r="AK72" i="8"/>
  <c r="AK36" i="8"/>
  <c r="AK92" i="8"/>
  <c r="AK34" i="8"/>
  <c r="AK116" i="8"/>
  <c r="AK96" i="8"/>
  <c r="AK44" i="8"/>
  <c r="AK71" i="8"/>
  <c r="AK19" i="8"/>
  <c r="AK7" i="8"/>
  <c r="AM62" i="8"/>
  <c r="AM121" i="8"/>
  <c r="AM57" i="8"/>
  <c r="AM20" i="8"/>
  <c r="AM100" i="8"/>
  <c r="AM36" i="8"/>
  <c r="AM71" i="8"/>
  <c r="AM7" i="8"/>
  <c r="AM98" i="8"/>
  <c r="AM34" i="8"/>
  <c r="AM83" i="8"/>
  <c r="AM69" i="8"/>
  <c r="AM5" i="8"/>
  <c r="AM112" i="8"/>
  <c r="AM3" i="8"/>
  <c r="AL92" i="8"/>
  <c r="AL44" i="8"/>
  <c r="AL117" i="8"/>
  <c r="AL85" i="8"/>
  <c r="AL53" i="8"/>
  <c r="AL17" i="8"/>
  <c r="AL30" i="8"/>
  <c r="AL110" i="8"/>
  <c r="AL78" i="8"/>
  <c r="AL10" i="8"/>
  <c r="AL103" i="8"/>
  <c r="AL71" i="8"/>
  <c r="AL35" i="8"/>
  <c r="AL60" i="8"/>
  <c r="AL8" i="8"/>
  <c r="AJ61" i="8"/>
  <c r="AJ118" i="8"/>
  <c r="AJ54" i="8"/>
  <c r="AE17" i="8"/>
  <c r="K62" i="8"/>
  <c r="G44" i="8"/>
  <c r="G32" i="8"/>
  <c r="AD26" i="8"/>
  <c r="G21" i="8"/>
  <c r="G16" i="8"/>
  <c r="AD10" i="8"/>
  <c r="G5" i="8"/>
  <c r="AD58" i="8"/>
  <c r="B53" i="8"/>
  <c r="AC47" i="8"/>
  <c r="AC42" i="8"/>
  <c r="B37" i="8"/>
  <c r="AC31" i="8"/>
  <c r="AC26" i="8"/>
  <c r="B21" i="8"/>
  <c r="B17" i="8"/>
  <c r="B13" i="8"/>
  <c r="B9" i="8"/>
  <c r="B5" i="8"/>
  <c r="E120" i="8"/>
  <c r="E56" i="8"/>
  <c r="E111" i="8"/>
  <c r="E47" i="8"/>
  <c r="E94" i="8"/>
  <c r="E30" i="8"/>
  <c r="E85" i="8"/>
  <c r="E21" i="8"/>
  <c r="E84" i="8"/>
  <c r="E20" i="8"/>
  <c r="E83" i="8"/>
  <c r="E19" i="8"/>
  <c r="E66" i="8"/>
  <c r="E121" i="8"/>
  <c r="E57" i="8"/>
  <c r="C121" i="8"/>
  <c r="C89" i="8"/>
  <c r="C57" i="8"/>
  <c r="C25" i="8"/>
  <c r="C44" i="8"/>
  <c r="C108" i="8"/>
  <c r="C76" i="8"/>
  <c r="C28" i="8"/>
  <c r="C75" i="8"/>
  <c r="C31" i="8"/>
  <c r="C119" i="8"/>
  <c r="C55" i="8"/>
  <c r="C14" i="8"/>
  <c r="C90" i="8"/>
  <c r="C50" i="8"/>
  <c r="D121" i="8"/>
  <c r="D57" i="8"/>
  <c r="D68" i="8"/>
  <c r="D70" i="8"/>
  <c r="D6" i="8"/>
  <c r="D75" i="8"/>
  <c r="D11" i="8"/>
  <c r="D88" i="8"/>
  <c r="D24" i="8"/>
  <c r="D101" i="8"/>
  <c r="D37" i="8"/>
  <c r="D98" i="8"/>
  <c r="D34" i="8"/>
  <c r="D111" i="8"/>
  <c r="D47" i="8"/>
  <c r="AK105" i="8"/>
  <c r="AK67" i="8"/>
  <c r="AK15" i="8"/>
  <c r="AK109" i="8"/>
  <c r="AK81" i="8"/>
  <c r="AK17" i="8"/>
  <c r="AK66" i="8"/>
  <c r="AK30" i="8"/>
  <c r="AK86" i="8"/>
  <c r="AK28" i="8"/>
  <c r="AK114" i="8"/>
  <c r="AK90" i="8"/>
  <c r="AK38" i="8"/>
  <c r="AK65" i="8"/>
  <c r="AK11" i="8"/>
  <c r="AM118" i="8"/>
  <c r="AM54" i="8"/>
  <c r="AM113" i="8"/>
  <c r="AM49" i="8"/>
  <c r="AM4" i="8"/>
  <c r="AM92" i="8"/>
  <c r="AM12" i="8"/>
  <c r="AM63" i="8"/>
  <c r="AM72" i="8"/>
  <c r="AM90" i="8"/>
  <c r="AM26" i="8"/>
  <c r="AM27" i="8"/>
  <c r="AM61" i="8"/>
  <c r="AM88" i="8"/>
  <c r="AM104" i="8"/>
  <c r="AL120" i="8"/>
  <c r="AL88" i="8"/>
  <c r="AL36" i="8"/>
  <c r="AL113" i="8"/>
  <c r="AL81" i="8"/>
  <c r="AL49" i="8"/>
  <c r="AL9" i="8"/>
  <c r="AL26" i="8"/>
  <c r="AL106" i="8"/>
  <c r="AL74" i="8"/>
  <c r="AL3" i="8"/>
  <c r="AL99" i="8"/>
  <c r="AL67" i="8"/>
  <c r="AL31" i="8"/>
  <c r="AL56" i="8"/>
  <c r="AJ117" i="8"/>
  <c r="AJ53" i="8"/>
  <c r="AJ110" i="8"/>
  <c r="AJ46" i="8"/>
  <c r="AJ103" i="8"/>
  <c r="AJ39" i="8"/>
  <c r="AJ96" i="8"/>
  <c r="AJ32" i="8"/>
  <c r="AJ89" i="8"/>
  <c r="AJ25" i="8"/>
  <c r="AJ74" i="8"/>
  <c r="AJ10" i="8"/>
  <c r="AJ67" i="8"/>
  <c r="AJ3" i="8"/>
  <c r="AJ60" i="8"/>
  <c r="F115" i="8"/>
  <c r="AE15" i="8"/>
  <c r="G58" i="8"/>
  <c r="G42" i="8"/>
  <c r="G31" i="8"/>
  <c r="G26" i="8"/>
  <c r="AD20" i="8"/>
  <c r="G15" i="8"/>
  <c r="G10" i="8"/>
  <c r="AD4" i="8"/>
  <c r="AC57" i="8"/>
  <c r="AC52" i="8"/>
  <c r="B47" i="8"/>
  <c r="AC41" i="8"/>
  <c r="AC36" i="8"/>
  <c r="B31" i="8"/>
  <c r="AC25" i="8"/>
  <c r="AC20" i="8"/>
  <c r="AC16" i="8"/>
  <c r="AC12" i="8"/>
  <c r="AC8" i="8"/>
  <c r="AC4" i="8"/>
  <c r="E112" i="8"/>
  <c r="E48" i="8"/>
  <c r="E103" i="8"/>
  <c r="E39" i="8"/>
  <c r="E86" i="8"/>
  <c r="E22" i="8"/>
  <c r="E77" i="8"/>
  <c r="E13" i="8"/>
  <c r="E76" i="8"/>
  <c r="E12" i="8"/>
  <c r="E75" i="8"/>
  <c r="E11" i="8"/>
  <c r="E58" i="8"/>
  <c r="E113" i="8"/>
  <c r="E49" i="8"/>
  <c r="C117" i="8"/>
  <c r="C85" i="8"/>
  <c r="C53" i="8"/>
  <c r="C21" i="8"/>
  <c r="C32" i="8"/>
  <c r="C104" i="8"/>
  <c r="C68" i="8"/>
  <c r="C20" i="8"/>
  <c r="C67" i="8"/>
  <c r="C27" i="8"/>
  <c r="C115" i="8"/>
  <c r="C35" i="8"/>
  <c r="C118" i="8"/>
  <c r="C86" i="8"/>
  <c r="C42" i="8"/>
  <c r="D113" i="8"/>
  <c r="D49" i="8"/>
  <c r="D12" i="8"/>
  <c r="D62" i="8"/>
  <c r="D60" i="8"/>
  <c r="D67" i="8"/>
  <c r="D3" i="8"/>
  <c r="D80" i="8"/>
  <c r="D16" i="8"/>
  <c r="D93" i="8"/>
  <c r="D29" i="8"/>
  <c r="D90" i="8"/>
  <c r="D26" i="8"/>
  <c r="D103" i="8"/>
  <c r="D39" i="8"/>
  <c r="AK97" i="8"/>
  <c r="AK63" i="8"/>
  <c r="AK5" i="8"/>
  <c r="AK107" i="8"/>
  <c r="AK75" i="8"/>
  <c r="AK9" i="8"/>
  <c r="AK62" i="8"/>
  <c r="AK24" i="8"/>
  <c r="AK80" i="8"/>
  <c r="AK22" i="8"/>
  <c r="AK112" i="8"/>
  <c r="AK84" i="8"/>
  <c r="AK32" i="8"/>
  <c r="AK59" i="8"/>
  <c r="AK3" i="8"/>
  <c r="AM110" i="8"/>
  <c r="AM46" i="8"/>
  <c r="AM105" i="8"/>
  <c r="AM41" i="8"/>
  <c r="AM32" i="8"/>
  <c r="AM84" i="8"/>
  <c r="AM119" i="8"/>
  <c r="AM55" i="8"/>
  <c r="AM48" i="8"/>
  <c r="AM82" i="8"/>
  <c r="AM18" i="8"/>
  <c r="AM117" i="8"/>
  <c r="AM53" i="8"/>
  <c r="AM56" i="8"/>
  <c r="AE13" i="8"/>
  <c r="G56" i="8"/>
  <c r="G40" i="8"/>
  <c r="AD30" i="8"/>
  <c r="G25" i="8"/>
  <c r="G20" i="8"/>
  <c r="AD14" i="8"/>
  <c r="G9" i="8"/>
  <c r="G4" i="8"/>
  <c r="B57" i="8"/>
  <c r="AC51" i="8"/>
  <c r="AC46" i="8"/>
  <c r="B41" i="8"/>
  <c r="AC35" i="8"/>
  <c r="AC30" i="8"/>
  <c r="B25" i="8"/>
  <c r="B20" i="8"/>
  <c r="B16" i="8"/>
  <c r="B12" i="8"/>
  <c r="B8" i="8"/>
  <c r="B4" i="8"/>
  <c r="E104" i="8"/>
  <c r="E40" i="8"/>
  <c r="E95" i="8"/>
  <c r="E31" i="8"/>
  <c r="E78" i="8"/>
  <c r="E14" i="8"/>
  <c r="E69" i="8"/>
  <c r="E5" i="8"/>
  <c r="E68" i="8"/>
  <c r="E4" i="8"/>
  <c r="E67" i="8"/>
  <c r="E114" i="8"/>
  <c r="E50" i="8"/>
  <c r="E105" i="8"/>
  <c r="E41" i="8"/>
  <c r="C113" i="8"/>
  <c r="C81" i="8"/>
  <c r="C49" i="8"/>
  <c r="C17" i="8"/>
  <c r="C24" i="8"/>
  <c r="C100" i="8"/>
  <c r="C64" i="8"/>
  <c r="C12" i="8"/>
  <c r="C63" i="8"/>
  <c r="C23" i="8"/>
  <c r="C111" i="8"/>
  <c r="C15" i="8"/>
  <c r="C114" i="8"/>
  <c r="C82" i="8"/>
  <c r="C38" i="8"/>
  <c r="D105" i="8"/>
  <c r="D41" i="8"/>
  <c r="D118" i="8"/>
  <c r="D54" i="8"/>
  <c r="D4" i="8"/>
  <c r="D59" i="8"/>
  <c r="D92" i="8"/>
  <c r="D72" i="8"/>
  <c r="D8" i="8"/>
  <c r="D85" i="8"/>
  <c r="D21" i="8"/>
  <c r="D82" i="8"/>
  <c r="D18" i="8"/>
  <c r="D95" i="8"/>
  <c r="D31" i="8"/>
  <c r="AK93" i="8"/>
  <c r="AK57" i="8"/>
  <c r="AK121" i="8"/>
  <c r="AK103" i="8"/>
  <c r="AK69" i="8"/>
  <c r="AK102" i="8"/>
  <c r="AK58" i="8"/>
  <c r="AK20" i="8"/>
  <c r="AK74" i="8"/>
  <c r="AK14" i="8"/>
  <c r="AK110" i="8"/>
  <c r="AK78" i="8"/>
  <c r="AK26" i="8"/>
  <c r="AK53" i="8"/>
  <c r="AK45" i="8"/>
  <c r="AM102" i="8"/>
  <c r="AM38" i="8"/>
  <c r="AM97" i="8"/>
  <c r="AM33" i="8"/>
  <c r="AM91" i="8"/>
  <c r="AM76" i="8"/>
  <c r="AM111" i="8"/>
  <c r="AM47" i="8"/>
  <c r="AM115" i="8"/>
  <c r="AM74" i="8"/>
  <c r="AM10" i="8"/>
  <c r="AM109" i="8"/>
  <c r="AM45" i="8"/>
  <c r="AM16" i="8"/>
  <c r="AM64" i="8"/>
  <c r="AL112" i="8"/>
  <c r="AL80" i="8"/>
  <c r="AL12" i="8"/>
  <c r="AL105" i="8"/>
  <c r="AL73" i="8"/>
  <c r="AL37" i="8"/>
  <c r="AL70" i="8"/>
  <c r="AL14" i="8"/>
  <c r="AL98" i="8"/>
  <c r="AL62" i="8"/>
  <c r="AL19" i="8"/>
  <c r="AL91" i="8"/>
  <c r="AL59" i="8"/>
  <c r="AL23" i="8"/>
  <c r="AL40" i="8"/>
  <c r="AJ101" i="8"/>
  <c r="AJ37" i="8"/>
  <c r="AE11" i="8"/>
  <c r="G54" i="8"/>
  <c r="G38" i="8"/>
  <c r="G30" i="8"/>
  <c r="AD24" i="8"/>
  <c r="G19" i="8"/>
  <c r="G14" i="8"/>
  <c r="AD8" i="8"/>
  <c r="AD2" i="8"/>
  <c r="AC56" i="8"/>
  <c r="B51" i="8"/>
  <c r="AC45" i="8"/>
  <c r="AC40" i="8"/>
  <c r="B35" i="8"/>
  <c r="AC29" i="8"/>
  <c r="AC24" i="8"/>
  <c r="AC19" i="8"/>
  <c r="AC15" i="8"/>
  <c r="AC11" i="8"/>
  <c r="AC7" i="8"/>
  <c r="AC3" i="8"/>
  <c r="E96" i="8"/>
  <c r="E32" i="8"/>
  <c r="E87" i="8"/>
  <c r="E23" i="8"/>
  <c r="E70" i="8"/>
  <c r="E6" i="8"/>
  <c r="E61" i="8"/>
  <c r="E2" i="8"/>
  <c r="E60" i="8"/>
  <c r="E3" i="8"/>
  <c r="E59" i="8"/>
  <c r="E106" i="8"/>
  <c r="E42" i="8"/>
  <c r="E97" i="8"/>
  <c r="E33" i="8"/>
  <c r="C109" i="8"/>
  <c r="C77" i="8"/>
  <c r="C45" i="8"/>
  <c r="C13" i="8"/>
  <c r="C16" i="8"/>
  <c r="C96" i="8"/>
  <c r="C60" i="8"/>
  <c r="C8" i="8"/>
  <c r="C59" i="8"/>
  <c r="C19" i="8"/>
  <c r="C107" i="8"/>
  <c r="C70" i="8"/>
  <c r="C110" i="8"/>
  <c r="C78" i="8"/>
  <c r="C30" i="8"/>
  <c r="D97" i="8"/>
  <c r="D33" i="8"/>
  <c r="D110" i="8"/>
  <c r="D46" i="8"/>
  <c r="D115" i="8"/>
  <c r="D51" i="8"/>
  <c r="D44" i="8"/>
  <c r="D64" i="8"/>
  <c r="D116" i="8"/>
  <c r="D77" i="8"/>
  <c r="D13" i="8"/>
  <c r="D74" i="8"/>
  <c r="D10" i="8"/>
  <c r="D87" i="8"/>
  <c r="D23" i="8"/>
  <c r="AK89" i="8"/>
  <c r="AK51" i="8"/>
  <c r="AK119" i="8"/>
  <c r="AK101" i="8"/>
  <c r="AK61" i="8"/>
  <c r="AK94" i="8"/>
  <c r="AK54" i="8"/>
  <c r="AK16" i="8"/>
  <c r="AK68" i="8"/>
  <c r="AK8" i="8"/>
  <c r="AK108" i="8"/>
  <c r="AK70" i="8"/>
  <c r="AK18" i="8"/>
  <c r="AK49" i="8"/>
  <c r="AK35" i="8"/>
  <c r="AM94" i="8"/>
  <c r="AM30" i="8"/>
  <c r="AM89" i="8"/>
  <c r="AM25" i="8"/>
  <c r="AM51" i="8"/>
  <c r="AM68" i="8"/>
  <c r="AM103" i="8"/>
  <c r="AM39" i="8"/>
  <c r="AM75" i="8"/>
  <c r="AM66" i="8"/>
  <c r="AM2" i="8"/>
  <c r="AM101" i="8"/>
  <c r="AM37" i="8"/>
  <c r="AM99" i="8"/>
  <c r="AM24" i="8"/>
  <c r="AL108" i="8"/>
  <c r="AL76" i="8"/>
  <c r="AL4" i="8"/>
  <c r="AL101" i="8"/>
  <c r="AL69" i="8"/>
  <c r="AL33" i="8"/>
  <c r="AL58" i="8"/>
  <c r="AL6" i="8"/>
  <c r="AL94" i="8"/>
  <c r="AL50" i="8"/>
  <c r="AL119" i="8"/>
  <c r="AL87" i="8"/>
  <c r="AL55" i="8"/>
  <c r="AL15" i="8"/>
  <c r="AL32" i="8"/>
  <c r="AJ93" i="8"/>
  <c r="AJ29" i="8"/>
  <c r="AJ86" i="8"/>
  <c r="AE9" i="8"/>
  <c r="G52" i="8"/>
  <c r="G36" i="8"/>
  <c r="G29" i="8"/>
  <c r="G24" i="8"/>
  <c r="AD18" i="8"/>
  <c r="G13" i="8"/>
  <c r="G8" i="8"/>
  <c r="G66" i="8"/>
  <c r="AC55" i="8"/>
  <c r="AC50" i="8"/>
  <c r="B45" i="8"/>
  <c r="AC39" i="8"/>
  <c r="AC34" i="8"/>
  <c r="B29" i="8"/>
  <c r="AC23" i="8"/>
  <c r="B19" i="8"/>
  <c r="B15" i="8"/>
  <c r="B11" i="8"/>
  <c r="B7" i="8"/>
  <c r="B3" i="8"/>
  <c r="E88" i="8"/>
  <c r="E24" i="8"/>
  <c r="E79" i="8"/>
  <c r="E15" i="8"/>
  <c r="E62" i="8"/>
  <c r="E117" i="8"/>
  <c r="E53" i="8"/>
  <c r="E116" i="8"/>
  <c r="E52" i="8"/>
  <c r="E115" i="8"/>
  <c r="E51" i="8"/>
  <c r="E98" i="8"/>
  <c r="E34" i="8"/>
  <c r="E89" i="8"/>
  <c r="E25" i="8"/>
  <c r="C105" i="8"/>
  <c r="C73" i="8"/>
  <c r="C41" i="8"/>
  <c r="C9" i="8"/>
  <c r="C4" i="8"/>
  <c r="C92" i="8"/>
  <c r="C56" i="8"/>
  <c r="C95" i="8"/>
  <c r="C51" i="8"/>
  <c r="C11" i="8"/>
  <c r="C103" i="8"/>
  <c r="C54" i="8"/>
  <c r="C106" i="8"/>
  <c r="C74" i="8"/>
  <c r="C22" i="8"/>
  <c r="D89" i="8"/>
  <c r="D25" i="8"/>
  <c r="D102" i="8"/>
  <c r="D38" i="8"/>
  <c r="D107" i="8"/>
  <c r="D43" i="8"/>
  <c r="D120" i="8"/>
  <c r="D56" i="8"/>
  <c r="D84" i="8"/>
  <c r="D69" i="8"/>
  <c r="D5" i="8"/>
  <c r="D66" i="8"/>
  <c r="D2" i="8"/>
  <c r="D79" i="8"/>
  <c r="D15" i="8"/>
  <c r="AK87" i="8"/>
  <c r="AK43" i="8"/>
  <c r="AK117" i="8"/>
  <c r="AK99" i="8"/>
  <c r="AK55" i="8"/>
  <c r="AK88" i="8"/>
  <c r="AK50" i="8"/>
  <c r="AK10" i="8"/>
  <c r="AK60" i="8"/>
  <c r="AK2" i="8"/>
  <c r="AK106" i="8"/>
  <c r="AK64" i="8"/>
  <c r="AK12" i="8"/>
  <c r="AK41" i="8"/>
  <c r="AK29" i="8"/>
  <c r="AM86" i="8"/>
  <c r="AM22" i="8"/>
  <c r="AM81" i="8"/>
  <c r="AM17" i="8"/>
  <c r="AM35" i="8"/>
  <c r="AM60" i="8"/>
  <c r="AM95" i="8"/>
  <c r="AM31" i="8"/>
  <c r="AM19" i="8"/>
  <c r="AM58" i="8"/>
  <c r="AM80" i="8"/>
  <c r="AM93" i="8"/>
  <c r="AM29" i="8"/>
  <c r="AM59" i="8"/>
  <c r="AM107" i="8"/>
  <c r="AL104" i="8"/>
  <c r="AL68" i="8"/>
  <c r="AL41" i="8"/>
  <c r="AL97" i="8"/>
  <c r="AL65" i="8"/>
  <c r="AL29" i="8"/>
  <c r="AL54" i="8"/>
  <c r="AL2" i="8"/>
  <c r="AL90" i="8"/>
  <c r="AL42" i="8"/>
  <c r="AL115" i="8"/>
  <c r="AL83" i="8"/>
  <c r="AL51" i="8"/>
  <c r="AL11" i="8"/>
  <c r="AL28" i="8"/>
  <c r="AJ85" i="8"/>
  <c r="AJ21" i="8"/>
  <c r="AJ78" i="8"/>
  <c r="AJ14" i="8"/>
  <c r="AJ71" i="8"/>
  <c r="AJ7" i="8"/>
  <c r="AJ64" i="8"/>
  <c r="AJ121" i="8"/>
  <c r="AJ57" i="8"/>
  <c r="AJ106" i="8"/>
  <c r="AJ42" i="8"/>
  <c r="AJ99" i="8"/>
  <c r="AJ35" i="8"/>
  <c r="AJ92" i="8"/>
  <c r="AJ28" i="8"/>
  <c r="AM11" i="8"/>
  <c r="AL13" i="8"/>
  <c r="AL46" i="8"/>
  <c r="AL111" i="8"/>
  <c r="AL20" i="8"/>
  <c r="AJ38" i="8"/>
  <c r="AJ79" i="8"/>
  <c r="AJ112" i="8"/>
  <c r="AJ24" i="8"/>
  <c r="AJ65" i="8"/>
  <c r="AJ90" i="8"/>
  <c r="AJ2" i="8"/>
  <c r="AJ43" i="8"/>
  <c r="AJ76" i="8"/>
  <c r="F101" i="8"/>
  <c r="F44" i="8"/>
  <c r="F85" i="8"/>
  <c r="F22" i="8"/>
  <c r="F60" i="8"/>
  <c r="F120" i="8"/>
  <c r="F105" i="8"/>
  <c r="F51" i="8"/>
  <c r="F103" i="8"/>
  <c r="F45" i="8"/>
  <c r="F88" i="8"/>
  <c r="F25" i="8"/>
  <c r="F65" i="8"/>
  <c r="F114" i="8"/>
  <c r="F55" i="8"/>
  <c r="AB109" i="8"/>
  <c r="AB45" i="8"/>
  <c r="AB11" i="8"/>
  <c r="AB68" i="8"/>
  <c r="AB19" i="8"/>
  <c r="AB75" i="8"/>
  <c r="AB98" i="8"/>
  <c r="AB34" i="8"/>
  <c r="AB81" i="8"/>
  <c r="AB17" i="8"/>
  <c r="AB104" i="8"/>
  <c r="AB40" i="8"/>
  <c r="AB111" i="8"/>
  <c r="AB47" i="8"/>
  <c r="AB70" i="8"/>
  <c r="AA71" i="8"/>
  <c r="AA19" i="8"/>
  <c r="AA107" i="8"/>
  <c r="AA67" i="8"/>
  <c r="AA90" i="8"/>
  <c r="AA26" i="8"/>
  <c r="AA114" i="8"/>
  <c r="AA74" i="8"/>
  <c r="AA6" i="8"/>
  <c r="AA37" i="8"/>
  <c r="AA121" i="8"/>
  <c r="AA89" i="8"/>
  <c r="AA33" i="8"/>
  <c r="AA108" i="8"/>
  <c r="AA76" i="8"/>
  <c r="Z107" i="8"/>
  <c r="Z43" i="8"/>
  <c r="Z112" i="8"/>
  <c r="Z48" i="8"/>
  <c r="Z37" i="8"/>
  <c r="Z6" i="8"/>
  <c r="Z61" i="8"/>
  <c r="Z58" i="8"/>
  <c r="Z87" i="8"/>
  <c r="Z23" i="8"/>
  <c r="Z76" i="8"/>
  <c r="Z12" i="8"/>
  <c r="Z9" i="8"/>
  <c r="Z89" i="8"/>
  <c r="Z86" i="8"/>
  <c r="Y108" i="8"/>
  <c r="Y86" i="8"/>
  <c r="Y62" i="8"/>
  <c r="Y30" i="8"/>
  <c r="Y49" i="8"/>
  <c r="Y94" i="8"/>
  <c r="Y31" i="8"/>
  <c r="Y56" i="8"/>
  <c r="Y120" i="8"/>
  <c r="Y29" i="8"/>
  <c r="Y109" i="8"/>
  <c r="Y91" i="8"/>
  <c r="Y73" i="8"/>
  <c r="Y51" i="8"/>
  <c r="Y105" i="8"/>
  <c r="X113" i="8"/>
  <c r="X49" i="8"/>
  <c r="X60" i="8"/>
  <c r="X50" i="8"/>
  <c r="X95" i="8"/>
  <c r="X31" i="8"/>
  <c r="X18" i="8"/>
  <c r="X90" i="8"/>
  <c r="AM96" i="8"/>
  <c r="AL109" i="8"/>
  <c r="AL18" i="8"/>
  <c r="AL95" i="8"/>
  <c r="AJ109" i="8"/>
  <c r="AJ30" i="8"/>
  <c r="AJ63" i="8"/>
  <c r="AJ104" i="8"/>
  <c r="AJ16" i="8"/>
  <c r="AJ49" i="8"/>
  <c r="AJ82" i="8"/>
  <c r="AJ115" i="8"/>
  <c r="AJ27" i="8"/>
  <c r="AJ68" i="8"/>
  <c r="F97" i="8"/>
  <c r="F36" i="8"/>
  <c r="F80" i="8"/>
  <c r="F15" i="8"/>
  <c r="F52" i="8"/>
  <c r="F119" i="8"/>
  <c r="F102" i="8"/>
  <c r="F43" i="8"/>
  <c r="F99" i="8"/>
  <c r="F38" i="8"/>
  <c r="F77" i="8"/>
  <c r="F17" i="8"/>
  <c r="F57" i="8"/>
  <c r="F104" i="8"/>
  <c r="F48" i="8"/>
  <c r="AB101" i="8"/>
  <c r="AB37" i="8"/>
  <c r="AB10" i="8"/>
  <c r="AB60" i="8"/>
  <c r="AB3" i="8"/>
  <c r="AB67" i="8"/>
  <c r="AB90" i="8"/>
  <c r="AB26" i="8"/>
  <c r="AB73" i="8"/>
  <c r="AB9" i="8"/>
  <c r="AB96" i="8"/>
  <c r="AB32" i="8"/>
  <c r="AB103" i="8"/>
  <c r="AB39" i="8"/>
  <c r="AB62" i="8"/>
  <c r="AA63" i="8"/>
  <c r="AA11" i="8"/>
  <c r="AA103" i="8"/>
  <c r="AA55" i="8"/>
  <c r="AA78" i="8"/>
  <c r="AA18" i="8"/>
  <c r="AA110" i="8"/>
  <c r="AA66" i="8"/>
  <c r="AA60" i="8"/>
  <c r="AA29" i="8"/>
  <c r="AA117" i="8"/>
  <c r="AA85" i="8"/>
  <c r="AA21" i="8"/>
  <c r="AA104" i="8"/>
  <c r="AA72" i="8"/>
  <c r="Z99" i="8"/>
  <c r="Z35" i="8"/>
  <c r="Z104" i="8"/>
  <c r="Z40" i="8"/>
  <c r="Z29" i="8"/>
  <c r="Z117" i="8"/>
  <c r="Z114" i="8"/>
  <c r="Z50" i="8"/>
  <c r="Z79" i="8"/>
  <c r="Z15" i="8"/>
  <c r="Z68" i="8"/>
  <c r="Z4" i="8"/>
  <c r="Z38" i="8"/>
  <c r="Z81" i="8"/>
  <c r="Z78" i="8"/>
  <c r="Y106" i="8"/>
  <c r="Y82" i="8"/>
  <c r="Y58" i="8"/>
  <c r="Y26" i="8"/>
  <c r="Y45" i="8"/>
  <c r="Y70" i="8"/>
  <c r="Y15" i="8"/>
  <c r="Y44" i="8"/>
  <c r="Y118" i="8"/>
  <c r="Y9" i="8"/>
  <c r="Y107" i="8"/>
  <c r="Y89" i="8"/>
  <c r="Y71" i="8"/>
  <c r="Y47" i="8"/>
  <c r="Y77" i="8"/>
  <c r="X105" i="8"/>
  <c r="X116" i="8"/>
  <c r="X52" i="8"/>
  <c r="X34" i="8"/>
  <c r="X87" i="8"/>
  <c r="X23" i="8"/>
  <c r="X2" i="8"/>
  <c r="X82" i="8"/>
  <c r="X69" i="8"/>
  <c r="X88" i="8"/>
  <c r="X24" i="8"/>
  <c r="X115" i="8"/>
  <c r="X51" i="8"/>
  <c r="X46" i="8"/>
  <c r="X110" i="8"/>
  <c r="R99" i="8"/>
  <c r="R35" i="8"/>
  <c r="R112" i="8"/>
  <c r="R48" i="8"/>
  <c r="R117" i="8"/>
  <c r="R53" i="8"/>
  <c r="R114" i="8"/>
  <c r="R50" i="8"/>
  <c r="AM67" i="8"/>
  <c r="AL93" i="8"/>
  <c r="AL118" i="8"/>
  <c r="AL79" i="8"/>
  <c r="AJ77" i="8"/>
  <c r="AJ22" i="8"/>
  <c r="AJ55" i="8"/>
  <c r="AJ88" i="8"/>
  <c r="AJ8" i="8"/>
  <c r="AJ41" i="8"/>
  <c r="AJ66" i="8"/>
  <c r="AJ107" i="8"/>
  <c r="AJ19" i="8"/>
  <c r="AJ52" i="8"/>
  <c r="F91" i="8"/>
  <c r="F30" i="8"/>
  <c r="F69" i="8"/>
  <c r="F8" i="8"/>
  <c r="F42" i="8"/>
  <c r="F118" i="8"/>
  <c r="F98" i="8"/>
  <c r="F35" i="8"/>
  <c r="F90" i="8"/>
  <c r="F34" i="8"/>
  <c r="F72" i="8"/>
  <c r="F9" i="8"/>
  <c r="F47" i="8"/>
  <c r="F100" i="8"/>
  <c r="F40" i="8"/>
  <c r="AB93" i="8"/>
  <c r="AB29" i="8"/>
  <c r="AB116" i="8"/>
  <c r="AB52" i="8"/>
  <c r="AB2" i="8"/>
  <c r="AB59" i="8"/>
  <c r="AB82" i="8"/>
  <c r="AB18" i="8"/>
  <c r="AB65" i="8"/>
  <c r="AB8" i="8"/>
  <c r="AB88" i="8"/>
  <c r="AB24" i="8"/>
  <c r="AB95" i="8"/>
  <c r="AB118" i="8"/>
  <c r="AB54" i="8"/>
  <c r="AA59" i="8"/>
  <c r="AA3" i="8"/>
  <c r="AA99" i="8"/>
  <c r="AA47" i="8"/>
  <c r="AA70" i="8"/>
  <c r="AA10" i="8"/>
  <c r="AA106" i="8"/>
  <c r="AA58" i="8"/>
  <c r="AA20" i="8"/>
  <c r="AA25" i="8"/>
  <c r="AA113" i="8"/>
  <c r="AA81" i="8"/>
  <c r="AA9" i="8"/>
  <c r="AA100" i="8"/>
  <c r="AA68" i="8"/>
  <c r="Z91" i="8"/>
  <c r="Z27" i="8"/>
  <c r="Z96" i="8"/>
  <c r="Z32" i="8"/>
  <c r="Z21" i="8"/>
  <c r="Z109" i="8"/>
  <c r="Z106" i="8"/>
  <c r="Z42" i="8"/>
  <c r="Z71" i="8"/>
  <c r="Z7" i="8"/>
  <c r="Z60" i="8"/>
  <c r="Z57" i="8"/>
  <c r="Z22" i="8"/>
  <c r="Z73" i="8"/>
  <c r="Z70" i="8"/>
  <c r="Y104" i="8"/>
  <c r="Y80" i="8"/>
  <c r="Y54" i="8"/>
  <c r="Y24" i="8"/>
  <c r="Y43" i="8"/>
  <c r="Y60" i="8"/>
  <c r="Y110" i="8"/>
  <c r="Y32" i="8"/>
  <c r="Y116" i="8"/>
  <c r="Y121" i="8"/>
  <c r="Y103" i="8"/>
  <c r="Y87" i="8"/>
  <c r="Y67" i="8"/>
  <c r="Y39" i="8"/>
  <c r="Y69" i="8"/>
  <c r="X97" i="8"/>
  <c r="X108" i="8"/>
  <c r="X44" i="8"/>
  <c r="X10" i="8"/>
  <c r="X79" i="8"/>
  <c r="X15" i="8"/>
  <c r="X45" i="8"/>
  <c r="X74" i="8"/>
  <c r="X61" i="8"/>
  <c r="X80" i="8"/>
  <c r="X16" i="8"/>
  <c r="X107" i="8"/>
  <c r="X43" i="8"/>
  <c r="X30" i="8"/>
  <c r="X102" i="8"/>
  <c r="R91" i="8"/>
  <c r="R27" i="8"/>
  <c r="R104" i="8"/>
  <c r="R40" i="8"/>
  <c r="R109" i="8"/>
  <c r="R45" i="8"/>
  <c r="R106" i="8"/>
  <c r="R42" i="8"/>
  <c r="AL116" i="8"/>
  <c r="AL77" i="8"/>
  <c r="AL102" i="8"/>
  <c r="AL63" i="8"/>
  <c r="AJ45" i="8"/>
  <c r="AJ6" i="8"/>
  <c r="AJ47" i="8"/>
  <c r="AJ80" i="8"/>
  <c r="AJ113" i="8"/>
  <c r="AJ33" i="8"/>
  <c r="AJ58" i="8"/>
  <c r="AJ91" i="8"/>
  <c r="AJ11" i="8"/>
  <c r="AJ44" i="8"/>
  <c r="F84" i="8"/>
  <c r="F24" i="8"/>
  <c r="F63" i="8"/>
  <c r="F107" i="8"/>
  <c r="F29" i="8"/>
  <c r="F117" i="8"/>
  <c r="F89" i="8"/>
  <c r="F28" i="8"/>
  <c r="F81" i="8"/>
  <c r="F23" i="8"/>
  <c r="F61" i="8"/>
  <c r="F4" i="8"/>
  <c r="F37" i="8"/>
  <c r="F95" i="8"/>
  <c r="F32" i="8"/>
  <c r="AB85" i="8"/>
  <c r="AB21" i="8"/>
  <c r="AB108" i="8"/>
  <c r="AB44" i="8"/>
  <c r="AB115" i="8"/>
  <c r="AB51" i="8"/>
  <c r="AB74" i="8"/>
  <c r="AB121" i="8"/>
  <c r="AB57" i="8"/>
  <c r="AB23" i="8"/>
  <c r="AB80" i="8"/>
  <c r="AB16" i="8"/>
  <c r="AB87" i="8"/>
  <c r="AB110" i="8"/>
  <c r="AB46" i="8"/>
  <c r="AA51" i="8"/>
  <c r="AA52" i="8"/>
  <c r="AA95" i="8"/>
  <c r="AA35" i="8"/>
  <c r="AA62" i="8"/>
  <c r="AA2" i="8"/>
  <c r="AA102" i="8"/>
  <c r="AA46" i="8"/>
  <c r="AA77" i="8"/>
  <c r="AA17" i="8"/>
  <c r="AA109" i="8"/>
  <c r="AA73" i="8"/>
  <c r="AA36" i="8"/>
  <c r="AA96" i="8"/>
  <c r="AA64" i="8"/>
  <c r="Z83" i="8"/>
  <c r="Z19" i="8"/>
  <c r="Z88" i="8"/>
  <c r="Z24" i="8"/>
  <c r="Z13" i="8"/>
  <c r="Z101" i="8"/>
  <c r="Z98" i="8"/>
  <c r="Z26" i="8"/>
  <c r="Z63" i="8"/>
  <c r="Z116" i="8"/>
  <c r="Z52" i="8"/>
  <c r="Z49" i="8"/>
  <c r="Z14" i="8"/>
  <c r="Z65" i="8"/>
  <c r="Z62" i="8"/>
  <c r="Y102" i="8"/>
  <c r="Y78" i="8"/>
  <c r="Y50" i="8"/>
  <c r="Y18" i="8"/>
  <c r="Y35" i="8"/>
  <c r="Y48" i="8"/>
  <c r="Y100" i="8"/>
  <c r="Y22" i="8"/>
  <c r="Y114" i="8"/>
  <c r="Y119" i="8"/>
  <c r="Y101" i="8"/>
  <c r="Y85" i="8"/>
  <c r="Y65" i="8"/>
  <c r="Y33" i="8"/>
  <c r="Y61" i="8"/>
  <c r="X89" i="8"/>
  <c r="X100" i="8"/>
  <c r="X36" i="8"/>
  <c r="X29" i="8"/>
  <c r="X71" i="8"/>
  <c r="X7" i="8"/>
  <c r="X21" i="8"/>
  <c r="X117" i="8"/>
  <c r="X53" i="8"/>
  <c r="X72" i="8"/>
  <c r="X8" i="8"/>
  <c r="X99" i="8"/>
  <c r="X35" i="8"/>
  <c r="X22" i="8"/>
  <c r="X94" i="8"/>
  <c r="R83" i="8"/>
  <c r="R19" i="8"/>
  <c r="R96" i="8"/>
  <c r="R32" i="8"/>
  <c r="R101" i="8"/>
  <c r="R37" i="8"/>
  <c r="R98" i="8"/>
  <c r="R34" i="8"/>
  <c r="R119" i="8"/>
  <c r="R116" i="8"/>
  <c r="R52" i="8"/>
  <c r="R41" i="8"/>
  <c r="R73" i="8"/>
  <c r="R78" i="8"/>
  <c r="R14" i="8"/>
  <c r="Q94" i="8"/>
  <c r="Q66" i="8"/>
  <c r="Q32" i="8"/>
  <c r="Q4" i="8"/>
  <c r="Q20" i="8"/>
  <c r="Q22" i="8"/>
  <c r="Q106" i="8"/>
  <c r="Q14" i="8"/>
  <c r="Q15" i="8"/>
  <c r="Q107" i="8"/>
  <c r="AL100" i="8"/>
  <c r="AL61" i="8"/>
  <c r="AL86" i="8"/>
  <c r="AL47" i="8"/>
  <c r="AJ13" i="8"/>
  <c r="AJ119" i="8"/>
  <c r="AJ31" i="8"/>
  <c r="AJ72" i="8"/>
  <c r="AJ105" i="8"/>
  <c r="AJ17" i="8"/>
  <c r="AJ50" i="8"/>
  <c r="AJ83" i="8"/>
  <c r="AJ116" i="8"/>
  <c r="AJ36" i="8"/>
  <c r="F78" i="8"/>
  <c r="F14" i="8"/>
  <c r="F56" i="8"/>
  <c r="F92" i="8"/>
  <c r="F19" i="8"/>
  <c r="F116" i="8"/>
  <c r="F82" i="8"/>
  <c r="F21" i="8"/>
  <c r="F73" i="8"/>
  <c r="F16" i="8"/>
  <c r="F54" i="8"/>
  <c r="F106" i="8"/>
  <c r="F27" i="8"/>
  <c r="F87" i="8"/>
  <c r="F26" i="8"/>
  <c r="AB77" i="8"/>
  <c r="AB13" i="8"/>
  <c r="AB100" i="8"/>
  <c r="AB36" i="8"/>
  <c r="AB107" i="8"/>
  <c r="AB43" i="8"/>
  <c r="AB66" i="8"/>
  <c r="AB113" i="8"/>
  <c r="AB49" i="8"/>
  <c r="AB7" i="8"/>
  <c r="AB72" i="8"/>
  <c r="AB31" i="8"/>
  <c r="AB79" i="8"/>
  <c r="AB102" i="8"/>
  <c r="AB38" i="8"/>
  <c r="AA43" i="8"/>
  <c r="AA16" i="8"/>
  <c r="AA91" i="8"/>
  <c r="AA27" i="8"/>
  <c r="AA54" i="8"/>
  <c r="AA56" i="8"/>
  <c r="AA98" i="8"/>
  <c r="AA38" i="8"/>
  <c r="AA65" i="8"/>
  <c r="AA13" i="8"/>
  <c r="AA105" i="8"/>
  <c r="AA69" i="8"/>
  <c r="AA8" i="8"/>
  <c r="AA92" i="8"/>
  <c r="AA48" i="8"/>
  <c r="Z75" i="8"/>
  <c r="Z11" i="8"/>
  <c r="Z80" i="8"/>
  <c r="Z16" i="8"/>
  <c r="Z5" i="8"/>
  <c r="Z93" i="8"/>
  <c r="Z90" i="8"/>
  <c r="Z119" i="8"/>
  <c r="Z55" i="8"/>
  <c r="Z108" i="8"/>
  <c r="Z44" i="8"/>
  <c r="Z41" i="8"/>
  <c r="Z121" i="8"/>
  <c r="Z118" i="8"/>
  <c r="Z54" i="8"/>
  <c r="Y98" i="8"/>
  <c r="Y74" i="8"/>
  <c r="Y46" i="8"/>
  <c r="Y14" i="8"/>
  <c r="Y27" i="8"/>
  <c r="Y38" i="8"/>
  <c r="Y90" i="8"/>
  <c r="Y12" i="8"/>
  <c r="Y52" i="8"/>
  <c r="Y117" i="8"/>
  <c r="Y99" i="8"/>
  <c r="Y83" i="8"/>
  <c r="Y63" i="8"/>
  <c r="Y23" i="8"/>
  <c r="Y53" i="8"/>
  <c r="X81" i="8"/>
  <c r="X92" i="8"/>
  <c r="X28" i="8"/>
  <c r="X13" i="8"/>
  <c r="X63" i="8"/>
  <c r="X66" i="8"/>
  <c r="X5" i="8"/>
  <c r="AL84" i="8"/>
  <c r="AL45" i="8"/>
  <c r="AL66" i="8"/>
  <c r="AL27" i="8"/>
  <c r="AJ102" i="8"/>
  <c r="AJ111" i="8"/>
  <c r="AJ23" i="8"/>
  <c r="AJ56" i="8"/>
  <c r="AJ97" i="8"/>
  <c r="AJ9" i="8"/>
  <c r="AJ34" i="8"/>
  <c r="AJ75" i="8"/>
  <c r="AJ108" i="8"/>
  <c r="AJ20" i="8"/>
  <c r="F70" i="8"/>
  <c r="F7" i="8"/>
  <c r="F46" i="8"/>
  <c r="F83" i="8"/>
  <c r="F13" i="8"/>
  <c r="F113" i="8"/>
  <c r="F74" i="8"/>
  <c r="F12" i="8"/>
  <c r="F68" i="8"/>
  <c r="F10" i="8"/>
  <c r="F49" i="8"/>
  <c r="F96" i="8"/>
  <c r="F20" i="8"/>
  <c r="F79" i="8"/>
  <c r="F18" i="8"/>
  <c r="AB69" i="8"/>
  <c r="AB5" i="8"/>
  <c r="AB92" i="8"/>
  <c r="AB28" i="8"/>
  <c r="AB99" i="8"/>
  <c r="AB35" i="8"/>
  <c r="AB58" i="8"/>
  <c r="AB105" i="8"/>
  <c r="AB41" i="8"/>
  <c r="AB6" i="8"/>
  <c r="AB64" i="8"/>
  <c r="AB15" i="8"/>
  <c r="AB71" i="8"/>
  <c r="AB94" i="8"/>
  <c r="AB30" i="8"/>
  <c r="AA39" i="8"/>
  <c r="AA119" i="8"/>
  <c r="AA87" i="8"/>
  <c r="AA15" i="8"/>
  <c r="AA50" i="8"/>
  <c r="AA28" i="8"/>
  <c r="AA94" i="8"/>
  <c r="AA30" i="8"/>
  <c r="AA57" i="8"/>
  <c r="AA5" i="8"/>
  <c r="AA101" i="8"/>
  <c r="AA61" i="8"/>
  <c r="AA120" i="8"/>
  <c r="AA88" i="8"/>
  <c r="AA32" i="8"/>
  <c r="Z67" i="8"/>
  <c r="Z3" i="8"/>
  <c r="Z72" i="8"/>
  <c r="Z8" i="8"/>
  <c r="Z34" i="8"/>
  <c r="Z85" i="8"/>
  <c r="Z82" i="8"/>
  <c r="Z111" i="8"/>
  <c r="Z47" i="8"/>
  <c r="Z100" i="8"/>
  <c r="Z36" i="8"/>
  <c r="Z33" i="8"/>
  <c r="Z113" i="8"/>
  <c r="Z110" i="8"/>
  <c r="Z46" i="8"/>
  <c r="Y96" i="8"/>
  <c r="Y72" i="8"/>
  <c r="Y42" i="8"/>
  <c r="Y10" i="8"/>
  <c r="Y21" i="8"/>
  <c r="Y28" i="8"/>
  <c r="Y84" i="8"/>
  <c r="Y37" i="8"/>
  <c r="Y34" i="8"/>
  <c r="Y115" i="8"/>
  <c r="Y97" i="8"/>
  <c r="Y81" i="8"/>
  <c r="Y59" i="8"/>
  <c r="Y19" i="8"/>
  <c r="Y41" i="8"/>
  <c r="X73" i="8"/>
  <c r="X84" i="8"/>
  <c r="X20" i="8"/>
  <c r="X119" i="8"/>
  <c r="X55" i="8"/>
  <c r="X58" i="8"/>
  <c r="X114" i="8"/>
  <c r="X101" i="8"/>
  <c r="X120" i="8"/>
  <c r="X56" i="8"/>
  <c r="X38" i="8"/>
  <c r="X83" i="8"/>
  <c r="X19" i="8"/>
  <c r="X41" i="8"/>
  <c r="X78" i="8"/>
  <c r="R67" i="8"/>
  <c r="R3" i="8"/>
  <c r="R80" i="8"/>
  <c r="R16" i="8"/>
  <c r="R85" i="8"/>
  <c r="R21" i="8"/>
  <c r="AL64" i="8"/>
  <c r="AL25" i="8"/>
  <c r="AL34" i="8"/>
  <c r="AL7" i="8"/>
  <c r="AJ94" i="8"/>
  <c r="AJ95" i="8"/>
  <c r="AJ15" i="8"/>
  <c r="AJ48" i="8"/>
  <c r="AJ81" i="8"/>
  <c r="AJ114" i="8"/>
  <c r="AJ26" i="8"/>
  <c r="AJ59" i="8"/>
  <c r="AJ100" i="8"/>
  <c r="AJ12" i="8"/>
  <c r="F59" i="8"/>
  <c r="F110" i="8"/>
  <c r="F39" i="8"/>
  <c r="F75" i="8"/>
  <c r="F2" i="8"/>
  <c r="F112" i="8"/>
  <c r="F67" i="8"/>
  <c r="F3" i="8"/>
  <c r="F62" i="8"/>
  <c r="F109" i="8"/>
  <c r="F41" i="8"/>
  <c r="F86" i="8"/>
  <c r="F11" i="8"/>
  <c r="F71" i="8"/>
  <c r="F6" i="8"/>
  <c r="AB61" i="8"/>
  <c r="AB12" i="8"/>
  <c r="AB84" i="8"/>
  <c r="AB20" i="8"/>
  <c r="AB91" i="8"/>
  <c r="AB114" i="8"/>
  <c r="AB50" i="8"/>
  <c r="AB97" i="8"/>
  <c r="AB33" i="8"/>
  <c r="AB120" i="8"/>
  <c r="AB56" i="8"/>
  <c r="AB14" i="8"/>
  <c r="AB63" i="8"/>
  <c r="AB86" i="8"/>
  <c r="AB22" i="8"/>
  <c r="AA31" i="8"/>
  <c r="AA115" i="8"/>
  <c r="AA83" i="8"/>
  <c r="AA7" i="8"/>
  <c r="AA42" i="8"/>
  <c r="AA12" i="8"/>
  <c r="AA86" i="8"/>
  <c r="AA22" i="8"/>
  <c r="AA49" i="8"/>
  <c r="AA44" i="8"/>
  <c r="AA97" i="8"/>
  <c r="AA53" i="8"/>
  <c r="AA116" i="8"/>
  <c r="AA84" i="8"/>
  <c r="AA4" i="8"/>
  <c r="Z59" i="8"/>
  <c r="Z2" i="8"/>
  <c r="Z64" i="8"/>
  <c r="Z53" i="8"/>
  <c r="Z18" i="8"/>
  <c r="Z77" i="8"/>
  <c r="Z74" i="8"/>
  <c r="Z103" i="8"/>
  <c r="Z39" i="8"/>
  <c r="Z92" i="8"/>
  <c r="Z28" i="8"/>
  <c r="Z25" i="8"/>
  <c r="Z105" i="8"/>
  <c r="Z102" i="8"/>
  <c r="Z30" i="8"/>
  <c r="Y92" i="8"/>
  <c r="Y68" i="8"/>
  <c r="Y40" i="8"/>
  <c r="Y8" i="8"/>
  <c r="Y13" i="8"/>
  <c r="Y16" i="8"/>
  <c r="Y76" i="8"/>
  <c r="Y25" i="8"/>
  <c r="Y20" i="8"/>
  <c r="Y113" i="8"/>
  <c r="Y95" i="8"/>
  <c r="Y79" i="8"/>
  <c r="Y57" i="8"/>
  <c r="Y11" i="8"/>
  <c r="Y17" i="8"/>
  <c r="X65" i="8"/>
  <c r="X76" i="8"/>
  <c r="X12" i="8"/>
  <c r="X111" i="8"/>
  <c r="X47" i="8"/>
  <c r="X42" i="8"/>
  <c r="X106" i="8"/>
  <c r="X93" i="8"/>
  <c r="X112" i="8"/>
  <c r="X48" i="8"/>
  <c r="X14" i="8"/>
  <c r="X75" i="8"/>
  <c r="X11" i="8"/>
  <c r="X25" i="8"/>
  <c r="X70" i="8"/>
  <c r="R59" i="8"/>
  <c r="R47" i="8"/>
  <c r="R72" i="8"/>
  <c r="R8" i="8"/>
  <c r="R77" i="8"/>
  <c r="R13" i="8"/>
  <c r="R74" i="8"/>
  <c r="AL24" i="8"/>
  <c r="AL5" i="8"/>
  <c r="AL39" i="8"/>
  <c r="AL48" i="8"/>
  <c r="AJ70" i="8"/>
  <c r="AJ87" i="8"/>
  <c r="AJ120" i="8"/>
  <c r="AJ40" i="8"/>
  <c r="AJ73" i="8"/>
  <c r="AJ98" i="8"/>
  <c r="AJ18" i="8"/>
  <c r="AJ51" i="8"/>
  <c r="AJ84" i="8"/>
  <c r="AJ4" i="8"/>
  <c r="F50" i="8"/>
  <c r="F93" i="8"/>
  <c r="F31" i="8"/>
  <c r="F66" i="8"/>
  <c r="F121" i="8"/>
  <c r="F111" i="8"/>
  <c r="F58" i="8"/>
  <c r="F108" i="8"/>
  <c r="F53" i="8"/>
  <c r="F94" i="8"/>
  <c r="F33" i="8"/>
  <c r="F76" i="8"/>
  <c r="F5" i="8"/>
  <c r="F64" i="8"/>
  <c r="AB117" i="8"/>
  <c r="AB53" i="8"/>
  <c r="AB27" i="8"/>
  <c r="AB76" i="8"/>
  <c r="AB4" i="8"/>
  <c r="AB83" i="8"/>
  <c r="AB106" i="8"/>
  <c r="AB42" i="8"/>
  <c r="AB89" i="8"/>
  <c r="AB25" i="8"/>
  <c r="AB112" i="8"/>
  <c r="AB48" i="8"/>
  <c r="AB119" i="8"/>
  <c r="AB55" i="8"/>
  <c r="AB78" i="8"/>
  <c r="AA79" i="8"/>
  <c r="AA23" i="8"/>
  <c r="AA111" i="8"/>
  <c r="AA75" i="8"/>
  <c r="AA40" i="8"/>
  <c r="AA34" i="8"/>
  <c r="AA118" i="8"/>
  <c r="AA82" i="8"/>
  <c r="AA14" i="8"/>
  <c r="AA45" i="8"/>
  <c r="AA24" i="8"/>
  <c r="AA93" i="8"/>
  <c r="AA41" i="8"/>
  <c r="AA112" i="8"/>
  <c r="AA80" i="8"/>
  <c r="Z115" i="8"/>
  <c r="Z51" i="8"/>
  <c r="Z120" i="8"/>
  <c r="Z56" i="8"/>
  <c r="Z45" i="8"/>
  <c r="Z10" i="8"/>
  <c r="Z69" i="8"/>
  <c r="Z66" i="8"/>
  <c r="Z95" i="8"/>
  <c r="Z31" i="8"/>
  <c r="Z84" i="8"/>
  <c r="Z20" i="8"/>
  <c r="Z17" i="8"/>
  <c r="Z97" i="8"/>
  <c r="Z94" i="8"/>
  <c r="Y112" i="8"/>
  <c r="Y88" i="8"/>
  <c r="Y64" i="8"/>
  <c r="Y36" i="8"/>
  <c r="Y2" i="8"/>
  <c r="Y7" i="8"/>
  <c r="Y4" i="8"/>
  <c r="Y66" i="8"/>
  <c r="Y3" i="8"/>
  <c r="Y6" i="8"/>
  <c r="Y111" i="8"/>
  <c r="Y93" i="8"/>
  <c r="Y75" i="8"/>
  <c r="Y55" i="8"/>
  <c r="Y5" i="8"/>
  <c r="X121" i="8"/>
  <c r="X57" i="8"/>
  <c r="X68" i="8"/>
  <c r="X4" i="8"/>
  <c r="X103" i="8"/>
  <c r="X39" i="8"/>
  <c r="X26" i="8"/>
  <c r="X98" i="8"/>
  <c r="X85" i="8"/>
  <c r="X104" i="8"/>
  <c r="X40" i="8"/>
  <c r="X33" i="8"/>
  <c r="X67" i="8"/>
  <c r="X3" i="8"/>
  <c r="X9" i="8"/>
  <c r="R115" i="8"/>
  <c r="R51" i="8"/>
  <c r="R31" i="8"/>
  <c r="R64" i="8"/>
  <c r="R39" i="8"/>
  <c r="R69" i="8"/>
  <c r="R5" i="8"/>
  <c r="R66" i="8"/>
  <c r="R2" i="8"/>
  <c r="R87" i="8"/>
  <c r="R84" i="8"/>
  <c r="R20" i="8"/>
  <c r="R105" i="8"/>
  <c r="R110" i="8"/>
  <c r="R46" i="8"/>
  <c r="Q110" i="8"/>
  <c r="Q80" i="8"/>
  <c r="Q50" i="8"/>
  <c r="Q18" i="8"/>
  <c r="Q72" i="8"/>
  <c r="Q70" i="8"/>
  <c r="Q116" i="8"/>
  <c r="Q64" i="8"/>
  <c r="Q77" i="8"/>
  <c r="X109" i="8"/>
  <c r="X91" i="8"/>
  <c r="R75" i="8"/>
  <c r="R93" i="8"/>
  <c r="R18" i="8"/>
  <c r="R79" i="8"/>
  <c r="R60" i="8"/>
  <c r="R121" i="8"/>
  <c r="R102" i="8"/>
  <c r="R22" i="8"/>
  <c r="Q84" i="8"/>
  <c r="Q46" i="8"/>
  <c r="Q6" i="8"/>
  <c r="Q3" i="8"/>
  <c r="Q114" i="8"/>
  <c r="Q26" i="8"/>
  <c r="Q119" i="8"/>
  <c r="Q99" i="8"/>
  <c r="Q65" i="8"/>
  <c r="Q25" i="8"/>
  <c r="Q79" i="8"/>
  <c r="Q45" i="8"/>
  <c r="Q9" i="8"/>
  <c r="P65" i="8"/>
  <c r="P68" i="8"/>
  <c r="P4" i="8"/>
  <c r="P79" i="8"/>
  <c r="P15" i="8"/>
  <c r="P90" i="8"/>
  <c r="P26" i="8"/>
  <c r="P93" i="8"/>
  <c r="P104" i="8"/>
  <c r="P40" i="8"/>
  <c r="P107" i="8"/>
  <c r="P43" i="8"/>
  <c r="P25" i="8"/>
  <c r="P62" i="8"/>
  <c r="P9" i="8"/>
  <c r="O37" i="8"/>
  <c r="O80" i="8"/>
  <c r="O101" i="8"/>
  <c r="O41" i="8"/>
  <c r="O108" i="8"/>
  <c r="O94" i="8"/>
  <c r="O26" i="8"/>
  <c r="O86" i="8"/>
  <c r="O6" i="8"/>
  <c r="O63" i="8"/>
  <c r="O48" i="8"/>
  <c r="O95" i="8"/>
  <c r="O43" i="8"/>
  <c r="O56" i="8"/>
  <c r="O16" i="8"/>
  <c r="N63" i="8"/>
  <c r="N17" i="8"/>
  <c r="N64" i="8"/>
  <c r="N121" i="8"/>
  <c r="N57" i="8"/>
  <c r="N90" i="8"/>
  <c r="N26" i="8"/>
  <c r="N91" i="8"/>
  <c r="N27" i="8"/>
  <c r="N100" i="8"/>
  <c r="N36" i="8"/>
  <c r="N85" i="8"/>
  <c r="N21" i="8"/>
  <c r="N62" i="8"/>
  <c r="N8" i="8"/>
  <c r="N92" i="8"/>
  <c r="N77" i="8"/>
  <c r="N54" i="8"/>
  <c r="N46" i="8"/>
  <c r="N2" i="8"/>
  <c r="N61" i="8"/>
  <c r="N70" i="8"/>
  <c r="X77" i="8"/>
  <c r="X59" i="8"/>
  <c r="R43" i="8"/>
  <c r="R61" i="8"/>
  <c r="R10" i="8"/>
  <c r="R71" i="8"/>
  <c r="R44" i="8"/>
  <c r="R113" i="8"/>
  <c r="R94" i="8"/>
  <c r="R6" i="8"/>
  <c r="Q82" i="8"/>
  <c r="Q42" i="8"/>
  <c r="Q7" i="8"/>
  <c r="Q92" i="8"/>
  <c r="Q112" i="8"/>
  <c r="Q2" i="8"/>
  <c r="Q117" i="8"/>
  <c r="Q97" i="8"/>
  <c r="Q61" i="8"/>
  <c r="Q21" i="8"/>
  <c r="Q75" i="8"/>
  <c r="Q39" i="8"/>
  <c r="P121" i="8"/>
  <c r="P57" i="8"/>
  <c r="P60" i="8"/>
  <c r="P2" i="8"/>
  <c r="P71" i="8"/>
  <c r="P7" i="8"/>
  <c r="P82" i="8"/>
  <c r="P18" i="8"/>
  <c r="P85" i="8"/>
  <c r="P96" i="8"/>
  <c r="P32" i="8"/>
  <c r="P99" i="8"/>
  <c r="P35" i="8"/>
  <c r="P118" i="8"/>
  <c r="P54" i="8"/>
  <c r="O89" i="8"/>
  <c r="O29" i="8"/>
  <c r="O52" i="8"/>
  <c r="O97" i="8"/>
  <c r="O33" i="8"/>
  <c r="O92" i="8"/>
  <c r="O90" i="8"/>
  <c r="O10" i="8"/>
  <c r="O78" i="8"/>
  <c r="O100" i="8"/>
  <c r="O55" i="8"/>
  <c r="O12" i="8"/>
  <c r="O91" i="8"/>
  <c r="O35" i="8"/>
  <c r="O28" i="8"/>
  <c r="N119" i="8"/>
  <c r="N55" i="8"/>
  <c r="N120" i="8"/>
  <c r="N56" i="8"/>
  <c r="N113" i="8"/>
  <c r="N49" i="8"/>
  <c r="N82" i="8"/>
  <c r="N18" i="8"/>
  <c r="N83" i="8"/>
  <c r="N19" i="8"/>
  <c r="N28" i="8"/>
  <c r="N118" i="8"/>
  <c r="N110" i="8"/>
  <c r="N66" i="8"/>
  <c r="N76" i="8"/>
  <c r="N102" i="8"/>
  <c r="N6" i="8"/>
  <c r="X37" i="8"/>
  <c r="X27" i="8"/>
  <c r="R11" i="8"/>
  <c r="R29" i="8"/>
  <c r="R55" i="8"/>
  <c r="R63" i="8"/>
  <c r="R36" i="8"/>
  <c r="R97" i="8"/>
  <c r="R86" i="8"/>
  <c r="R15" i="8"/>
  <c r="Q76" i="8"/>
  <c r="Q40" i="8"/>
  <c r="Q102" i="8"/>
  <c r="Q60" i="8"/>
  <c r="Q108" i="8"/>
  <c r="Q103" i="8"/>
  <c r="Q115" i="8"/>
  <c r="Q93" i="8"/>
  <c r="Q55" i="8"/>
  <c r="Q17" i="8"/>
  <c r="Q71" i="8"/>
  <c r="Q35" i="8"/>
  <c r="P113" i="8"/>
  <c r="P116" i="8"/>
  <c r="P52" i="8"/>
  <c r="P37" i="8"/>
  <c r="P63" i="8"/>
  <c r="P45" i="8"/>
  <c r="P74" i="8"/>
  <c r="P10" i="8"/>
  <c r="P77" i="8"/>
  <c r="P88" i="8"/>
  <c r="P24" i="8"/>
  <c r="P91" i="8"/>
  <c r="P27" i="8"/>
  <c r="P110" i="8"/>
  <c r="P46" i="8"/>
  <c r="O81" i="8"/>
  <c r="O21" i="8"/>
  <c r="O20" i="8"/>
  <c r="O93" i="8"/>
  <c r="O25" i="8"/>
  <c r="O72" i="8"/>
  <c r="O82" i="8"/>
  <c r="O36" i="8"/>
  <c r="O70" i="8"/>
  <c r="O84" i="8"/>
  <c r="O47" i="8"/>
  <c r="O119" i="8"/>
  <c r="O87" i="8"/>
  <c r="O27" i="8"/>
  <c r="O120" i="8"/>
  <c r="N111" i="8"/>
  <c r="N47" i="8"/>
  <c r="N112" i="8"/>
  <c r="N48" i="8"/>
  <c r="N105" i="8"/>
  <c r="N41" i="8"/>
  <c r="N74" i="8"/>
  <c r="N10" i="8"/>
  <c r="N75" i="8"/>
  <c r="N11" i="8"/>
  <c r="N84" i="8"/>
  <c r="N20" i="8"/>
  <c r="N69" i="8"/>
  <c r="N33" i="8"/>
  <c r="N67" i="8"/>
  <c r="N12" i="8"/>
  <c r="N38" i="8"/>
  <c r="X96" i="8"/>
  <c r="X62" i="8"/>
  <c r="R120" i="8"/>
  <c r="R7" i="8"/>
  <c r="R23" i="8"/>
  <c r="R108" i="8"/>
  <c r="R28" i="8"/>
  <c r="R89" i="8"/>
  <c r="R70" i="8"/>
  <c r="R17" i="8"/>
  <c r="Q74" i="8"/>
  <c r="Q30" i="8"/>
  <c r="Q86" i="8"/>
  <c r="Q48" i="8"/>
  <c r="Q98" i="8"/>
  <c r="Q91" i="8"/>
  <c r="Q113" i="8"/>
  <c r="Q87" i="8"/>
  <c r="Q51" i="8"/>
  <c r="Q11" i="8"/>
  <c r="Q67" i="8"/>
  <c r="Q33" i="8"/>
  <c r="P105" i="8"/>
  <c r="P108" i="8"/>
  <c r="P44" i="8"/>
  <c r="P119" i="8"/>
  <c r="P55" i="8"/>
  <c r="P21" i="8"/>
  <c r="P66" i="8"/>
  <c r="P29" i="8"/>
  <c r="P69" i="8"/>
  <c r="P80" i="8"/>
  <c r="P16" i="8"/>
  <c r="P83" i="8"/>
  <c r="P19" i="8"/>
  <c r="P102" i="8"/>
  <c r="P38" i="8"/>
  <c r="O73" i="8"/>
  <c r="O13" i="8"/>
  <c r="O121" i="8"/>
  <c r="O85" i="8"/>
  <c r="O17" i="8"/>
  <c r="O60" i="8"/>
  <c r="O74" i="8"/>
  <c r="O118" i="8"/>
  <c r="O62" i="8"/>
  <c r="O68" i="8"/>
  <c r="O39" i="8"/>
  <c r="O115" i="8"/>
  <c r="O79" i="8"/>
  <c r="O19" i="8"/>
  <c r="O116" i="8"/>
  <c r="N103" i="8"/>
  <c r="N39" i="8"/>
  <c r="N104" i="8"/>
  <c r="N40" i="8"/>
  <c r="N97" i="8"/>
  <c r="N3" i="8"/>
  <c r="X64" i="8"/>
  <c r="X6" i="8"/>
  <c r="R88" i="8"/>
  <c r="R90" i="8"/>
  <c r="R9" i="8"/>
  <c r="R100" i="8"/>
  <c r="R12" i="8"/>
  <c r="R81" i="8"/>
  <c r="R62" i="8"/>
  <c r="Q104" i="8"/>
  <c r="Q68" i="8"/>
  <c r="Q28" i="8"/>
  <c r="Q56" i="8"/>
  <c r="Q34" i="8"/>
  <c r="Q90" i="8"/>
  <c r="Q59" i="8"/>
  <c r="Q111" i="8"/>
  <c r="Q85" i="8"/>
  <c r="Q47" i="8"/>
  <c r="Q5" i="8"/>
  <c r="Q63" i="8"/>
  <c r="Q27" i="8"/>
  <c r="P97" i="8"/>
  <c r="P100" i="8"/>
  <c r="P36" i="8"/>
  <c r="P111" i="8"/>
  <c r="P47" i="8"/>
  <c r="P5" i="8"/>
  <c r="P58" i="8"/>
  <c r="P13" i="8"/>
  <c r="P61" i="8"/>
  <c r="P72" i="8"/>
  <c r="P8" i="8"/>
  <c r="P75" i="8"/>
  <c r="P11" i="8"/>
  <c r="P94" i="8"/>
  <c r="P30" i="8"/>
  <c r="O65" i="8"/>
  <c r="O5" i="8"/>
  <c r="O117" i="8"/>
  <c r="O77" i="8"/>
  <c r="O9" i="8"/>
  <c r="O44" i="8"/>
  <c r="O66" i="8"/>
  <c r="O114" i="8"/>
  <c r="O54" i="8"/>
  <c r="O40" i="8"/>
  <c r="O31" i="8"/>
  <c r="O111" i="8"/>
  <c r="O75" i="8"/>
  <c r="O15" i="8"/>
  <c r="O96" i="8"/>
  <c r="N95" i="8"/>
  <c r="N31" i="8"/>
  <c r="N96" i="8"/>
  <c r="N32" i="8"/>
  <c r="N89" i="8"/>
  <c r="N25" i="8"/>
  <c r="N58" i="8"/>
  <c r="N13" i="8"/>
  <c r="N59" i="8"/>
  <c r="N4" i="8"/>
  <c r="N68" i="8"/>
  <c r="N117" i="8"/>
  <c r="N53" i="8"/>
  <c r="N94" i="8"/>
  <c r="N30" i="8"/>
  <c r="N5" i="8"/>
  <c r="N109" i="8"/>
  <c r="N86" i="8"/>
  <c r="N78" i="8"/>
  <c r="N34" i="8"/>
  <c r="N44" i="8"/>
  <c r="X32" i="8"/>
  <c r="X118" i="8"/>
  <c r="R56" i="8"/>
  <c r="R82" i="8"/>
  <c r="R111" i="8"/>
  <c r="R92" i="8"/>
  <c r="R4" i="8"/>
  <c r="R65" i="8"/>
  <c r="R54" i="8"/>
  <c r="Q100" i="8"/>
  <c r="Q62" i="8"/>
  <c r="Q24" i="8"/>
  <c r="Q44" i="8"/>
  <c r="Q12" i="8"/>
  <c r="Q78" i="8"/>
  <c r="Q43" i="8"/>
  <c r="Q109" i="8"/>
  <c r="Q81" i="8"/>
  <c r="Q41" i="8"/>
  <c r="Q95" i="8"/>
  <c r="Q57" i="8"/>
  <c r="Q23" i="8"/>
  <c r="P89" i="8"/>
  <c r="P92" i="8"/>
  <c r="P28" i="8"/>
  <c r="P103" i="8"/>
  <c r="P39" i="8"/>
  <c r="P114" i="8"/>
  <c r="P50" i="8"/>
  <c r="P117" i="8"/>
  <c r="P53" i="8"/>
  <c r="P64" i="8"/>
  <c r="P33" i="8"/>
  <c r="P67" i="8"/>
  <c r="P3" i="8"/>
  <c r="P86" i="8"/>
  <c r="P22" i="8"/>
  <c r="O61" i="8"/>
  <c r="O30" i="8"/>
  <c r="O113" i="8"/>
  <c r="O69" i="8"/>
  <c r="O34" i="8"/>
  <c r="O24" i="8"/>
  <c r="O58" i="8"/>
  <c r="O110" i="8"/>
  <c r="O46" i="8"/>
  <c r="O4" i="8"/>
  <c r="O23" i="8"/>
  <c r="O107" i="8"/>
  <c r="O67" i="8"/>
  <c r="O3" i="8"/>
  <c r="O76" i="8"/>
  <c r="N87" i="8"/>
  <c r="N23" i="8"/>
  <c r="N88" i="8"/>
  <c r="N24" i="8"/>
  <c r="N81" i="8"/>
  <c r="N114" i="8"/>
  <c r="N50" i="8"/>
  <c r="N115" i="8"/>
  <c r="N51" i="8"/>
  <c r="N60" i="8"/>
  <c r="N45" i="8"/>
  <c r="N22" i="8"/>
  <c r="N14" i="8"/>
  <c r="N99" i="8"/>
  <c r="N93" i="8"/>
  <c r="X54" i="8"/>
  <c r="X86" i="8"/>
  <c r="R24" i="8"/>
  <c r="R58" i="8"/>
  <c r="R103" i="8"/>
  <c r="R76" i="8"/>
  <c r="R49" i="8"/>
  <c r="R57" i="8"/>
  <c r="R38" i="8"/>
  <c r="Q96" i="8"/>
  <c r="Q58" i="8"/>
  <c r="Q16" i="8"/>
  <c r="Q36" i="8"/>
  <c r="Q120" i="8"/>
  <c r="Q52" i="8"/>
  <c r="Q29" i="8"/>
  <c r="Q105" i="8"/>
  <c r="Q73" i="8"/>
  <c r="Q37" i="8"/>
  <c r="Q89" i="8"/>
  <c r="Q53" i="8"/>
  <c r="Q19" i="8"/>
  <c r="P81" i="8"/>
  <c r="P84" i="8"/>
  <c r="P20" i="8"/>
  <c r="P95" i="8"/>
  <c r="P31" i="8"/>
  <c r="P106" i="8"/>
  <c r="P42" i="8"/>
  <c r="P109" i="8"/>
  <c r="P120" i="8"/>
  <c r="P56" i="8"/>
  <c r="P17" i="8"/>
  <c r="P59" i="8"/>
  <c r="P6" i="8"/>
  <c r="P78" i="8"/>
  <c r="P14" i="8"/>
  <c r="O53" i="8"/>
  <c r="O14" i="8"/>
  <c r="O109" i="8"/>
  <c r="O57" i="8"/>
  <c r="O22" i="8"/>
  <c r="O8" i="8"/>
  <c r="O50" i="8"/>
  <c r="O106" i="8"/>
  <c r="O38" i="8"/>
  <c r="O83" i="8"/>
  <c r="O11" i="8"/>
  <c r="O103" i="8"/>
  <c r="O59" i="8"/>
  <c r="O104" i="8"/>
  <c r="O64" i="8"/>
  <c r="N79" i="8"/>
  <c r="N15" i="8"/>
  <c r="N80" i="8"/>
  <c r="N16" i="8"/>
  <c r="N73" i="8"/>
  <c r="N106" i="8"/>
  <c r="N42" i="8"/>
  <c r="N107" i="8"/>
  <c r="N43" i="8"/>
  <c r="N116" i="8"/>
  <c r="N52" i="8"/>
  <c r="N101" i="8"/>
  <c r="N37" i="8"/>
  <c r="N98" i="8"/>
  <c r="N35" i="8"/>
  <c r="N29" i="8"/>
  <c r="X17" i="8"/>
  <c r="R107" i="8"/>
  <c r="R33" i="8"/>
  <c r="R26" i="8"/>
  <c r="R95" i="8"/>
  <c r="R68" i="8"/>
  <c r="R25" i="8"/>
  <c r="R118" i="8"/>
  <c r="R30" i="8"/>
  <c r="Q88" i="8"/>
  <c r="Q54" i="8"/>
  <c r="Q10" i="8"/>
  <c r="Q8" i="8"/>
  <c r="Q118" i="8"/>
  <c r="Q38" i="8"/>
  <c r="Q121" i="8"/>
  <c r="Q101" i="8"/>
  <c r="Q69" i="8"/>
  <c r="Q31" i="8"/>
  <c r="Q83" i="8"/>
  <c r="Q49" i="8"/>
  <c r="Q13" i="8"/>
  <c r="P73" i="8"/>
  <c r="P76" i="8"/>
  <c r="P12" i="8"/>
  <c r="P87" i="8"/>
  <c r="P23" i="8"/>
  <c r="P98" i="8"/>
  <c r="P34" i="8"/>
  <c r="P101" i="8"/>
  <c r="P112" i="8"/>
  <c r="P48" i="8"/>
  <c r="P115" i="8"/>
  <c r="P51" i="8"/>
  <c r="P41" i="8"/>
  <c r="P70" i="8"/>
  <c r="P49" i="8"/>
  <c r="O45" i="8"/>
  <c r="O112" i="8"/>
  <c r="O105" i="8"/>
  <c r="O49" i="8"/>
  <c r="O2" i="8"/>
  <c r="O98" i="8"/>
  <c r="O42" i="8"/>
  <c r="O102" i="8"/>
  <c r="O18" i="8"/>
  <c r="O71" i="8"/>
  <c r="O7" i="8"/>
  <c r="O99" i="8"/>
  <c r="O51" i="8"/>
  <c r="O88" i="8"/>
  <c r="O32" i="8"/>
  <c r="N71" i="8"/>
  <c r="N7" i="8"/>
  <c r="N72" i="8"/>
  <c r="N9" i="8"/>
  <c r="N65" i="8"/>
  <c r="N108" i="8"/>
  <c r="W17" i="8"/>
  <c r="W101" i="8"/>
  <c r="W57" i="8"/>
  <c r="W26" i="8"/>
  <c r="W78" i="8"/>
  <c r="W38" i="8"/>
  <c r="W106" i="8"/>
  <c r="W87" i="8"/>
  <c r="W31" i="8"/>
  <c r="W99" i="8"/>
  <c r="W27" i="8"/>
  <c r="W100" i="8"/>
  <c r="W68" i="8"/>
  <c r="W36" i="8"/>
  <c r="W4" i="8"/>
  <c r="V63" i="8"/>
  <c r="V8" i="8"/>
  <c r="V64" i="8"/>
  <c r="V105" i="8"/>
  <c r="V41" i="8"/>
  <c r="V90" i="8"/>
  <c r="V26" i="8"/>
  <c r="V91" i="8"/>
  <c r="V27" i="8"/>
  <c r="V92" i="8"/>
  <c r="V28" i="8"/>
  <c r="V69" i="8"/>
  <c r="V5" i="8"/>
  <c r="V62" i="8"/>
  <c r="V16" i="8"/>
  <c r="U67" i="8"/>
  <c r="U22" i="8"/>
  <c r="U91" i="8"/>
  <c r="U57" i="8"/>
  <c r="U11" i="8"/>
  <c r="U84" i="8"/>
  <c r="U46" i="8"/>
  <c r="U120" i="8"/>
  <c r="U112" i="8"/>
  <c r="U99" i="8"/>
  <c r="U70" i="8"/>
  <c r="U32" i="8"/>
  <c r="U26" i="8"/>
  <c r="U56" i="8"/>
  <c r="U4" i="8"/>
  <c r="T61" i="8"/>
  <c r="T116" i="8"/>
  <c r="T52" i="8"/>
  <c r="T83" i="8"/>
  <c r="T18" i="8"/>
  <c r="T106" i="8"/>
  <c r="T20" i="8"/>
  <c r="S50" i="8"/>
  <c r="S118" i="8"/>
  <c r="S4" i="8"/>
  <c r="W81" i="8"/>
  <c r="W9" i="8"/>
  <c r="W97" i="8"/>
  <c r="W49" i="8"/>
  <c r="W10" i="8"/>
  <c r="W74" i="8"/>
  <c r="W34" i="8"/>
  <c r="W94" i="8"/>
  <c r="W83" i="8"/>
  <c r="W23" i="8"/>
  <c r="W91" i="8"/>
  <c r="W15" i="8"/>
  <c r="W96" i="8"/>
  <c r="W64" i="8"/>
  <c r="W32" i="8"/>
  <c r="V119" i="8"/>
  <c r="V55" i="8"/>
  <c r="V120" i="8"/>
  <c r="V56" i="8"/>
  <c r="V97" i="8"/>
  <c r="V33" i="8"/>
  <c r="V82" i="8"/>
  <c r="V18" i="8"/>
  <c r="V83" i="8"/>
  <c r="V19" i="8"/>
  <c r="V84" i="8"/>
  <c r="V20" i="8"/>
  <c r="V61" i="8"/>
  <c r="V118" i="8"/>
  <c r="V54" i="8"/>
  <c r="U100" i="8"/>
  <c r="U64" i="8"/>
  <c r="U14" i="8"/>
  <c r="U87" i="8"/>
  <c r="U52" i="8"/>
  <c r="U2" i="8"/>
  <c r="U80" i="8"/>
  <c r="U39" i="8"/>
  <c r="U119" i="8"/>
  <c r="U111" i="8"/>
  <c r="U96" i="8"/>
  <c r="U68" i="8"/>
  <c r="U27" i="8"/>
  <c r="U19" i="8"/>
  <c r="U49" i="8"/>
  <c r="T117" i="8"/>
  <c r="T53" i="8"/>
  <c r="T108" i="8"/>
  <c r="T44" i="8"/>
  <c r="T75" i="8"/>
  <c r="T11" i="8"/>
  <c r="T10" i="8"/>
  <c r="T98" i="8"/>
  <c r="T97" i="8"/>
  <c r="T33" i="8"/>
  <c r="T8" i="8"/>
  <c r="T4" i="8"/>
  <c r="T64" i="8"/>
  <c r="T87" i="8"/>
  <c r="T102" i="8"/>
  <c r="S91" i="8"/>
  <c r="S31" i="8"/>
  <c r="S42" i="8"/>
  <c r="S80" i="8"/>
  <c r="S111" i="8"/>
  <c r="S63" i="8"/>
  <c r="S58" i="8"/>
  <c r="S88" i="8"/>
  <c r="S114" i="8"/>
  <c r="S82" i="8"/>
  <c r="S53" i="8"/>
  <c r="S109" i="8"/>
  <c r="S77" i="8"/>
  <c r="S33" i="8"/>
  <c r="S100" i="8"/>
  <c r="U43" i="8"/>
  <c r="T100" i="8"/>
  <c r="T36" i="8"/>
  <c r="T3" i="8"/>
  <c r="T2" i="8"/>
  <c r="T89" i="8"/>
  <c r="T25" i="8"/>
  <c r="T47" i="8"/>
  <c r="T56" i="8"/>
  <c r="T79" i="8"/>
  <c r="S79" i="8"/>
  <c r="S23" i="8"/>
  <c r="S38" i="8"/>
  <c r="S107" i="8"/>
  <c r="S55" i="8"/>
  <c r="S46" i="8"/>
  <c r="S110" i="8"/>
  <c r="S78" i="8"/>
  <c r="S105" i="8"/>
  <c r="S69" i="8"/>
  <c r="S29" i="8"/>
  <c r="T73" i="8"/>
  <c r="T15" i="8"/>
  <c r="T78" i="8"/>
  <c r="S14" i="8"/>
  <c r="S99" i="8"/>
  <c r="S48" i="8"/>
  <c r="S54" i="8"/>
  <c r="S61" i="8"/>
  <c r="S60" i="8"/>
  <c r="W73" i="8"/>
  <c r="W22" i="8"/>
  <c r="W93" i="8"/>
  <c r="W45" i="8"/>
  <c r="W2" i="8"/>
  <c r="W70" i="8"/>
  <c r="W30" i="8"/>
  <c r="W62" i="8"/>
  <c r="W75" i="8"/>
  <c r="W19" i="8"/>
  <c r="W79" i="8"/>
  <c r="W7" i="8"/>
  <c r="W92" i="8"/>
  <c r="W60" i="8"/>
  <c r="W28" i="8"/>
  <c r="V111" i="8"/>
  <c r="V47" i="8"/>
  <c r="V112" i="8"/>
  <c r="V48" i="8"/>
  <c r="V89" i="8"/>
  <c r="V25" i="8"/>
  <c r="V74" i="8"/>
  <c r="V10" i="8"/>
  <c r="V75" i="8"/>
  <c r="V11" i="8"/>
  <c r="V76" i="8"/>
  <c r="V117" i="8"/>
  <c r="V53" i="8"/>
  <c r="V110" i="8"/>
  <c r="V46" i="8"/>
  <c r="U89" i="8"/>
  <c r="U60" i="8"/>
  <c r="U6" i="8"/>
  <c r="U83" i="8"/>
  <c r="U45" i="8"/>
  <c r="U108" i="8"/>
  <c r="U76" i="8"/>
  <c r="U33" i="8"/>
  <c r="U118" i="8"/>
  <c r="U110" i="8"/>
  <c r="U93" i="8"/>
  <c r="U63" i="8"/>
  <c r="U23" i="8"/>
  <c r="U8" i="8"/>
  <c r="T109" i="8"/>
  <c r="T45" i="8"/>
  <c r="T67" i="8"/>
  <c r="T90" i="8"/>
  <c r="T120" i="8"/>
  <c r="T94" i="8"/>
  <c r="S68" i="8"/>
  <c r="S76" i="8"/>
  <c r="S37" i="8"/>
  <c r="S84" i="8"/>
  <c r="S97" i="8"/>
  <c r="W61" i="8"/>
  <c r="W121" i="8"/>
  <c r="W89" i="8"/>
  <c r="W37" i="8"/>
  <c r="W102" i="8"/>
  <c r="W66" i="8"/>
  <c r="W18" i="8"/>
  <c r="W42" i="8"/>
  <c r="W67" i="8"/>
  <c r="W11" i="8"/>
  <c r="W71" i="8"/>
  <c r="W120" i="8"/>
  <c r="W88" i="8"/>
  <c r="W56" i="8"/>
  <c r="W24" i="8"/>
  <c r="V103" i="8"/>
  <c r="V39" i="8"/>
  <c r="V104" i="8"/>
  <c r="V40" i="8"/>
  <c r="V81" i="8"/>
  <c r="V17" i="8"/>
  <c r="V66" i="8"/>
  <c r="V2" i="8"/>
  <c r="V67" i="8"/>
  <c r="V3" i="8"/>
  <c r="V68" i="8"/>
  <c r="V109" i="8"/>
  <c r="V45" i="8"/>
  <c r="V102" i="8"/>
  <c r="V38" i="8"/>
  <c r="U85" i="8"/>
  <c r="U53" i="8"/>
  <c r="U3" i="8"/>
  <c r="U79" i="8"/>
  <c r="U40" i="8"/>
  <c r="U102" i="8"/>
  <c r="U72" i="8"/>
  <c r="U30" i="8"/>
  <c r="U117" i="8"/>
  <c r="U109" i="8"/>
  <c r="U90" i="8"/>
  <c r="U59" i="8"/>
  <c r="U16" i="8"/>
  <c r="U48" i="8"/>
  <c r="U38" i="8"/>
  <c r="T101" i="8"/>
  <c r="T37" i="8"/>
  <c r="T92" i="8"/>
  <c r="T28" i="8"/>
  <c r="T59" i="8"/>
  <c r="T58" i="8"/>
  <c r="T38" i="8"/>
  <c r="T82" i="8"/>
  <c r="T81" i="8"/>
  <c r="T17" i="8"/>
  <c r="T39" i="8"/>
  <c r="T112" i="8"/>
  <c r="T32" i="8"/>
  <c r="T71" i="8"/>
  <c r="T86" i="8"/>
  <c r="S71" i="8"/>
  <c r="S15" i="8"/>
  <c r="S30" i="8"/>
  <c r="S56" i="8"/>
  <c r="S103" i="8"/>
  <c r="S43" i="8"/>
  <c r="S34" i="8"/>
  <c r="S64" i="8"/>
  <c r="S106" i="8"/>
  <c r="S74" i="8"/>
  <c r="S21" i="8"/>
  <c r="S101" i="8"/>
  <c r="S65" i="8"/>
  <c r="S25" i="8"/>
  <c r="S72" i="8"/>
  <c r="T51" i="8"/>
  <c r="T74" i="8"/>
  <c r="T9" i="8"/>
  <c r="T104" i="8"/>
  <c r="T63" i="8"/>
  <c r="S67" i="8"/>
  <c r="S40" i="8"/>
  <c r="S35" i="8"/>
  <c r="S102" i="8"/>
  <c r="S9" i="8"/>
  <c r="S17" i="8"/>
  <c r="W53" i="8"/>
  <c r="W117" i="8"/>
  <c r="W85" i="8"/>
  <c r="W29" i="8"/>
  <c r="W98" i="8"/>
  <c r="W58" i="8"/>
  <c r="W6" i="8"/>
  <c r="W14" i="8"/>
  <c r="W59" i="8"/>
  <c r="W3" i="8"/>
  <c r="W63" i="8"/>
  <c r="W116" i="8"/>
  <c r="W84" i="8"/>
  <c r="W52" i="8"/>
  <c r="W20" i="8"/>
  <c r="V95" i="8"/>
  <c r="V31" i="8"/>
  <c r="V96" i="8"/>
  <c r="V32" i="8"/>
  <c r="V73" i="8"/>
  <c r="V9" i="8"/>
  <c r="V58" i="8"/>
  <c r="V12" i="8"/>
  <c r="V59" i="8"/>
  <c r="V4" i="8"/>
  <c r="V60" i="8"/>
  <c r="V101" i="8"/>
  <c r="V37" i="8"/>
  <c r="V94" i="8"/>
  <c r="V30" i="8"/>
  <c r="U81" i="8"/>
  <c r="U47" i="8"/>
  <c r="U107" i="8"/>
  <c r="U75" i="8"/>
  <c r="U35" i="8"/>
  <c r="U97" i="8"/>
  <c r="U66" i="8"/>
  <c r="U21" i="8"/>
  <c r="U116" i="8"/>
  <c r="U106" i="8"/>
  <c r="U86" i="8"/>
  <c r="U55" i="8"/>
  <c r="U10" i="8"/>
  <c r="U36" i="8"/>
  <c r="U31" i="8"/>
  <c r="T93" i="8"/>
  <c r="T29" i="8"/>
  <c r="T84" i="8"/>
  <c r="T115" i="8"/>
  <c r="T50" i="8"/>
  <c r="T22" i="8"/>
  <c r="T23" i="8"/>
  <c r="S11" i="8"/>
  <c r="S26" i="8"/>
  <c r="W41" i="8"/>
  <c r="W113" i="8"/>
  <c r="W77" i="8"/>
  <c r="W21" i="8"/>
  <c r="W90" i="8"/>
  <c r="W54" i="8"/>
  <c r="W118" i="8"/>
  <c r="W111" i="8"/>
  <c r="W55" i="8"/>
  <c r="W119" i="8"/>
  <c r="W51" i="8"/>
  <c r="W112" i="8"/>
  <c r="W80" i="8"/>
  <c r="W48" i="8"/>
  <c r="W16" i="8"/>
  <c r="V87" i="8"/>
  <c r="V23" i="8"/>
  <c r="V88" i="8"/>
  <c r="V24" i="8"/>
  <c r="V65" i="8"/>
  <c r="V114" i="8"/>
  <c r="V50" i="8"/>
  <c r="V115" i="8"/>
  <c r="V51" i="8"/>
  <c r="V116" i="8"/>
  <c r="V52" i="8"/>
  <c r="V93" i="8"/>
  <c r="V29" i="8"/>
  <c r="V86" i="8"/>
  <c r="V22" i="8"/>
  <c r="U77" i="8"/>
  <c r="U42" i="8"/>
  <c r="U103" i="8"/>
  <c r="U69" i="8"/>
  <c r="U28" i="8"/>
  <c r="U95" i="8"/>
  <c r="U62" i="8"/>
  <c r="U13" i="8"/>
  <c r="U115" i="8"/>
  <c r="U105" i="8"/>
  <c r="U82" i="8"/>
  <c r="U51" i="8"/>
  <c r="U5" i="8"/>
  <c r="U25" i="8"/>
  <c r="U24" i="8"/>
  <c r="T85" i="8"/>
  <c r="T21" i="8"/>
  <c r="T76" i="8"/>
  <c r="T107" i="8"/>
  <c r="T43" i="8"/>
  <c r="T42" i="8"/>
  <c r="T6" i="8"/>
  <c r="T66" i="8"/>
  <c r="T65" i="8"/>
  <c r="T48" i="8"/>
  <c r="T7" i="8"/>
  <c r="T96" i="8"/>
  <c r="T119" i="8"/>
  <c r="T55" i="8"/>
  <c r="T70" i="8"/>
  <c r="S59" i="8"/>
  <c r="S3" i="8"/>
  <c r="S6" i="8"/>
  <c r="S24" i="8"/>
  <c r="S95" i="8"/>
  <c r="S27" i="8"/>
  <c r="S18" i="8"/>
  <c r="S36" i="8"/>
  <c r="S98" i="8"/>
  <c r="S22" i="8"/>
  <c r="S52" i="8"/>
  <c r="S93" i="8"/>
  <c r="S57" i="8"/>
  <c r="S13" i="8"/>
  <c r="S44" i="8"/>
  <c r="U17" i="8"/>
  <c r="T68" i="8"/>
  <c r="T99" i="8"/>
  <c r="T34" i="8"/>
  <c r="T12" i="8"/>
  <c r="T57" i="8"/>
  <c r="T40" i="8"/>
  <c r="T88" i="8"/>
  <c r="T111" i="8"/>
  <c r="T31" i="8"/>
  <c r="S51" i="8"/>
  <c r="S66" i="8"/>
  <c r="S116" i="8"/>
  <c r="S87" i="8"/>
  <c r="S19" i="8"/>
  <c r="S10" i="8"/>
  <c r="S94" i="8"/>
  <c r="S2" i="8"/>
  <c r="S89" i="8"/>
  <c r="S49" i="8"/>
  <c r="S5" i="8"/>
  <c r="T41" i="8"/>
  <c r="T95" i="8"/>
  <c r="T46" i="8"/>
  <c r="S92" i="8"/>
  <c r="S70" i="8"/>
  <c r="S86" i="8"/>
  <c r="S81" i="8"/>
  <c r="S112" i="8"/>
  <c r="W33" i="8"/>
  <c r="W109" i="8"/>
  <c r="W69" i="8"/>
  <c r="W13" i="8"/>
  <c r="W86" i="8"/>
  <c r="W50" i="8"/>
  <c r="W114" i="8"/>
  <c r="W103" i="8"/>
  <c r="W47" i="8"/>
  <c r="W115" i="8"/>
  <c r="W43" i="8"/>
  <c r="W108" i="8"/>
  <c r="W76" i="8"/>
  <c r="W44" i="8"/>
  <c r="W12" i="8"/>
  <c r="V79" i="8"/>
  <c r="V15" i="8"/>
  <c r="V80" i="8"/>
  <c r="V121" i="8"/>
  <c r="V57" i="8"/>
  <c r="V106" i="8"/>
  <c r="V42" i="8"/>
  <c r="V107" i="8"/>
  <c r="V43" i="8"/>
  <c r="V108" i="8"/>
  <c r="V44" i="8"/>
  <c r="V85" i="8"/>
  <c r="V21" i="8"/>
  <c r="V78" i="8"/>
  <c r="V14" i="8"/>
  <c r="U74" i="8"/>
  <c r="U37" i="8"/>
  <c r="U98" i="8"/>
  <c r="U65" i="8"/>
  <c r="U20" i="8"/>
  <c r="U92" i="8"/>
  <c r="U58" i="8"/>
  <c r="U7" i="8"/>
  <c r="U114" i="8"/>
  <c r="U104" i="8"/>
  <c r="U78" i="8"/>
  <c r="U44" i="8"/>
  <c r="U50" i="8"/>
  <c r="U18" i="8"/>
  <c r="T77" i="8"/>
  <c r="T13" i="8"/>
  <c r="T35" i="8"/>
  <c r="T121" i="8"/>
  <c r="T30" i="8"/>
  <c r="T62" i="8"/>
  <c r="S16" i="8"/>
  <c r="S28" i="8"/>
  <c r="S121" i="8"/>
  <c r="S32" i="8"/>
  <c r="S113" i="8"/>
  <c r="W25" i="8"/>
  <c r="W105" i="8"/>
  <c r="W65" i="8"/>
  <c r="W5" i="8"/>
  <c r="W82" i="8"/>
  <c r="W46" i="8"/>
  <c r="W110" i="8"/>
  <c r="W95" i="8"/>
  <c r="W39" i="8"/>
  <c r="W107" i="8"/>
  <c r="W35" i="8"/>
  <c r="W104" i="8"/>
  <c r="W72" i="8"/>
  <c r="W40" i="8"/>
  <c r="W8" i="8"/>
  <c r="V71" i="8"/>
  <c r="V7" i="8"/>
  <c r="V72" i="8"/>
  <c r="V113" i="8"/>
  <c r="V49" i="8"/>
  <c r="V98" i="8"/>
  <c r="V34" i="8"/>
  <c r="V99" i="8"/>
  <c r="V35" i="8"/>
  <c r="V100" i="8"/>
  <c r="V36" i="8"/>
  <c r="V77" i="8"/>
  <c r="V13" i="8"/>
  <c r="V70" i="8"/>
  <c r="V6" i="8"/>
  <c r="U71" i="8"/>
  <c r="U29" i="8"/>
  <c r="U94" i="8"/>
  <c r="U61" i="8"/>
  <c r="U15" i="8"/>
  <c r="U88" i="8"/>
  <c r="U54" i="8"/>
  <c r="U121" i="8"/>
  <c r="U113" i="8"/>
  <c r="U101" i="8"/>
  <c r="U73" i="8"/>
  <c r="U41" i="8"/>
  <c r="U34" i="8"/>
  <c r="U9" i="8"/>
  <c r="U12" i="8"/>
  <c r="T69" i="8"/>
  <c r="T5" i="8"/>
  <c r="T60" i="8"/>
  <c r="T91" i="8"/>
  <c r="T27" i="8"/>
  <c r="T26" i="8"/>
  <c r="T114" i="8"/>
  <c r="T113" i="8"/>
  <c r="T49" i="8"/>
  <c r="T24" i="8"/>
  <c r="T14" i="8"/>
  <c r="T80" i="8"/>
  <c r="T103" i="8"/>
  <c r="T118" i="8"/>
  <c r="T54" i="8"/>
  <c r="S47" i="8"/>
  <c r="S62" i="8"/>
  <c r="S104" i="8"/>
  <c r="S119" i="8"/>
  <c r="S83" i="8"/>
  <c r="S7" i="8"/>
  <c r="S108" i="8"/>
  <c r="S12" i="8"/>
  <c r="S90" i="8"/>
  <c r="S8" i="8"/>
  <c r="S117" i="8"/>
  <c r="S85" i="8"/>
  <c r="S45" i="8"/>
  <c r="S120" i="8"/>
  <c r="S20" i="8"/>
  <c r="T19" i="8"/>
  <c r="T105" i="8"/>
  <c r="T16" i="8"/>
  <c r="T72" i="8"/>
  <c r="T110" i="8"/>
  <c r="S39" i="8"/>
  <c r="S115" i="8"/>
  <c r="S75" i="8"/>
  <c r="S96" i="8"/>
  <c r="S73" i="8"/>
  <c r="S4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F5" i="3" l="1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O6" i="3"/>
  <c r="H2" i="2"/>
  <c r="D10" i="2"/>
  <c r="D16" i="2"/>
  <c r="J15" i="2"/>
  <c r="J6" i="2"/>
  <c r="D11" i="2"/>
  <c r="J5" i="2"/>
  <c r="D20" i="2"/>
  <c r="J16" i="2"/>
  <c r="D15" i="2"/>
  <c r="J20" i="2"/>
  <c r="D21" i="2"/>
  <c r="J21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AI23" i="1"/>
  <c r="AK23" i="1" s="1"/>
  <c r="W23" i="1"/>
  <c r="Y23" i="1" s="1"/>
  <c r="J11" i="2"/>
  <c r="AA24" i="1" l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V20" i="2"/>
  <c r="V21" i="2"/>
  <c r="D6" i="2"/>
  <c r="J10" i="2"/>
  <c r="D5" i="2"/>
  <c r="AA23" i="1" l="1"/>
  <c r="AC23" i="1" s="1"/>
  <c r="G23" i="1"/>
  <c r="I23" i="1" s="1"/>
  <c r="G24" i="1"/>
  <c r="I24" i="1" s="1"/>
  <c r="O5" i="2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O21" i="2" l="1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11" i="2"/>
  <c r="P5" i="2"/>
  <c r="P16" i="2"/>
  <c r="P10" i="2"/>
  <c r="P15" i="2"/>
  <c r="P6" i="2"/>
  <c r="AN17" i="6" l="1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P20" i="2"/>
  <c r="P21" i="2"/>
  <c r="U11" i="2" l="1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5" i="2"/>
  <c r="V6" i="2"/>
  <c r="N39" i="6" l="1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V11" i="2"/>
  <c r="V10" i="2"/>
  <c r="E55" i="2" l="1"/>
  <c r="L55" i="2"/>
  <c r="O55" i="2"/>
  <c r="I55" i="2"/>
  <c r="S55" i="2"/>
  <c r="A55" i="2"/>
  <c r="AM24" i="1"/>
  <c r="AO24" i="1" s="1"/>
  <c r="AM23" i="1"/>
  <c r="AO23" i="1" s="1"/>
  <c r="AO12" i="6"/>
  <c r="AN21" i="6"/>
  <c r="AN30" i="6" s="1"/>
  <c r="AN38" i="6" s="1"/>
  <c r="AO38" i="6" s="1"/>
  <c r="V15" i="2"/>
  <c r="V16" i="2"/>
  <c r="F10" i="1" l="1"/>
  <c r="AP12" i="6"/>
  <c r="AQ12" i="6" s="1"/>
  <c r="G25" i="1" s="1"/>
  <c r="AO20" i="6"/>
  <c r="AO21" i="6" s="1"/>
  <c r="AO26" i="6" s="1"/>
  <c r="F12" i="1" s="1"/>
  <c r="AQ20" i="6" l="1"/>
  <c r="F11" i="1"/>
</calcChain>
</file>

<file path=xl/sharedStrings.xml><?xml version="1.0" encoding="utf-8"?>
<sst xmlns="http://schemas.openxmlformats.org/spreadsheetml/2006/main" count="451" uniqueCount="171">
  <si>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</si>
  <si>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</si>
  <si>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</si>
  <si>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</si>
  <si>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</si>
  <si>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</si>
  <si>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</si>
  <si>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</si>
  <si>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</si>
  <si>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</si>
  <si>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</si>
  <si>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</si>
  <si>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</si>
  <si>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</si>
  <si>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</si>
  <si>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</si>
  <si>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</si>
  <si>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</si>
  <si>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</si>
  <si>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</si>
  <si>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</si>
  <si>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</si>
  <si>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</si>
  <si>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</si>
  <si>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</si>
  <si>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</si>
  <si>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</si>
  <si>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</si>
  <si>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</si>
  <si>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</si>
  <si>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</si>
  <si>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</si>
  <si>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</si>
  <si>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</si>
  <si>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</si>
  <si>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</si>
  <si>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</si>
  <si>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</si>
  <si>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</si>
  <si>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</si>
  <si>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</si>
  <si>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</si>
  <si>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</si>
  <si>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</si>
  <si>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</si>
  <si>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</si>
  <si>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</si>
  <si>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</si>
  <si>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</si>
  <si>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</si>
  <si>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</si>
  <si>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</si>
  <si>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</si>
  <si>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</si>
  <si>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</si>
  <si>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</si>
  <si>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</si>
  <si>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</si>
  <si>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</si>
  <si>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</si>
  <si>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</si>
  <si>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</si>
  <si>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</si>
  <si>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</si>
  <si>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</si>
  <si>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</si>
  <si>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</si>
  <si>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</si>
  <si>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</si>
  <si>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</si>
  <si>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</si>
  <si>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</si>
  <si>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</si>
  <si>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</si>
  <si>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</si>
  <si>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</si>
  <si>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</si>
  <si>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</si>
  <si>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</si>
  <si>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</si>
  <si>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</si>
  <si>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</si>
  <si>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</si>
  <si>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</si>
  <si>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</si>
  <si>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</si>
  <si>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</si>
  <si>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</si>
  <si>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</si>
  <si>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</si>
  <si>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</si>
  <si>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</si>
  <si>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</si>
  <si>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</si>
  <si>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</si>
  <si>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</si>
  <si>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</si>
  <si>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</si>
  <si>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</si>
  <si>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</si>
  <si>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</si>
  <si>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</si>
  <si>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</si>
  <si>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</si>
  <si>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</si>
  <si>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</si>
  <si>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</si>
  <si>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</si>
  <si>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</si>
  <si>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</si>
  <si>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</si>
  <si>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</si>
  <si>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</si>
  <si>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</si>
  <si>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</si>
  <si>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</si>
  <si>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</si>
  <si>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</si>
  <si>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</si>
  <si>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</si>
  <si>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</si>
  <si>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</si>
  <si>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</si>
  <si>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</si>
  <si>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</si>
  <si>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</si>
  <si>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</si>
  <si>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</si>
  <si>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</si>
  <si>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</si>
  <si>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</si>
  <si>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</si>
  <si>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</si>
  <si>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</si>
  <si>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</si>
  <si>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</si>
  <si>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</si>
  <si>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</si>
  <si>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</si>
  <si>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</si>
  <si>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</si>
  <si>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</si>
  <si>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</si>
  <si>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</si>
  <si>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</si>
  <si>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</si>
  <si>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</si>
  <si>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</si>
  <si>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</si>
  <si>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</si>
  <si>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</si>
  <si>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</si>
  <si>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</si>
  <si>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</si>
  <si>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</si>
  <si>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</si>
  <si>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</si>
  <si>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</si>
  <si>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</si>
  <si>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</si>
  <si>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</si>
  <si>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</si>
  <si>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</si>
  <si>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</si>
  <si>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</si>
  <si>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</si>
  <si>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</si>
  <si>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</si>
  <si>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</si>
  <si>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max10</t>
    <phoneticPr fontId="5" type="noConversion"/>
  </si>
  <si>
    <t>25.KCC.DV8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</si>
</sst>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0000000000"/>
    <numFmt numFmtId="178" formatCode="0.000"/>
    <numFmt numFmtId="179" formatCode="0.000000"/>
    <numFmt numFmtId="180" formatCode="[$-409]d\-mmm\-yyyy;@"/>
  </numFmts>
  <fonts count="44" x14ac:knownFonts="1">
    <font>
      <sz val="10"/>
      <name val="Arial"/>
    </font>
    <font>
      <sz val="11"/>
      <color theme="1"/>
      <name val="맑은 고딕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b/>
      <sz val="9"/>
      <color theme="1"/>
      <name val="맑은 고딕"/>
      <family val="2"/>
      <scheme val="minor"/>
    </font>
    <font>
      <b/>
      <sz val="4"/>
      <color theme="1"/>
      <name val="맑은 고딕"/>
      <family val="2"/>
      <scheme val="minor"/>
    </font>
    <font>
      <b/>
      <sz val="14"/>
      <name val="Arial"/>
      <family val="2"/>
    </font>
    <font>
      <b/>
      <sz val="18"/>
      <color theme="1"/>
      <name val="맑은 고딕"/>
      <family val="2"/>
      <scheme val="minor"/>
    </font>
    <font>
      <b/>
      <sz val="9"/>
      <color theme="0"/>
      <name val="맑은 고딕"/>
      <family val="2"/>
      <scheme val="min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76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76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76" fontId="18" fillId="2" borderId="5" xfId="0" applyNumberFormat="1" applyFont="1" applyFill="1" applyBorder="1" applyAlignment="1">
      <alignment horizontal="center"/>
    </xf>
    <xf numFmtId="176" fontId="18" fillId="2" borderId="6" xfId="0" applyNumberFormat="1" applyFont="1" applyFill="1" applyBorder="1" applyAlignment="1">
      <alignment horizontal="center"/>
    </xf>
    <xf numFmtId="176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77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78" fontId="0" fillId="0" borderId="0" xfId="0" applyNumberFormat="1"/>
    <xf numFmtId="0" fontId="10" fillId="0" borderId="0" xfId="0" applyFont="1" applyAlignment="1">
      <alignment horizontal="center"/>
    </xf>
    <xf numFmtId="178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76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76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79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76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78" fontId="9" fillId="2" borderId="36" xfId="0" applyNumberFormat="1" applyFont="1" applyFill="1" applyBorder="1" applyAlignment="1">
      <alignment horizontal="center"/>
    </xf>
    <xf numFmtId="176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76" fontId="9" fillId="7" borderId="14" xfId="0" applyNumberFormat="1" applyFont="1" applyFill="1" applyBorder="1" applyAlignment="1">
      <alignment horizontal="center"/>
    </xf>
    <xf numFmtId="176" fontId="9" fillId="7" borderId="18" xfId="0" applyNumberFormat="1" applyFont="1" applyFill="1" applyBorder="1" applyAlignment="1">
      <alignment horizontal="center"/>
    </xf>
    <xf numFmtId="176" fontId="9" fillId="7" borderId="21" xfId="0" applyNumberFormat="1" applyFont="1" applyFill="1" applyBorder="1" applyAlignment="1">
      <alignment horizontal="center"/>
    </xf>
    <xf numFmtId="176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76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76" fontId="18" fillId="2" borderId="3" xfId="0" applyNumberFormat="1" applyFont="1" applyFill="1" applyBorder="1" applyAlignment="1">
      <alignment horizontal="center"/>
    </xf>
    <xf numFmtId="176" fontId="18" fillId="2" borderId="34" xfId="0" applyNumberFormat="1" applyFont="1" applyFill="1" applyBorder="1" applyAlignment="1">
      <alignment horizontal="center"/>
    </xf>
    <xf numFmtId="176" fontId="18" fillId="2" borderId="25" xfId="0" applyNumberFormat="1" applyFont="1" applyFill="1" applyBorder="1" applyAlignment="1">
      <alignment horizontal="center"/>
    </xf>
    <xf numFmtId="176" fontId="18" fillId="2" borderId="35" xfId="0" applyNumberFormat="1" applyFont="1" applyFill="1" applyBorder="1" applyAlignment="1">
      <alignment horizontal="center"/>
    </xf>
    <xf numFmtId="176" fontId="18" fillId="2" borderId="26" xfId="0" applyNumberFormat="1" applyFont="1" applyFill="1" applyBorder="1" applyAlignment="1">
      <alignment horizontal="center"/>
    </xf>
    <xf numFmtId="176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right"/>
    </xf>
    <xf numFmtId="0" fontId="3" fillId="5" borderId="0" xfId="0" applyFont="1" applyFill="1" applyAlignment="1">
      <alignment horizontal="right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left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8" xfId="0" applyFont="1" applyFill="1" applyBorder="1" applyAlignment="1">
      <alignment horizontal="right"/>
    </xf>
    <xf numFmtId="0" fontId="35" fillId="5" borderId="0" xfId="0" applyFont="1" applyFill="1" applyAlignment="1">
      <alignment horizontal="left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80" fontId="2" fillId="5" borderId="10" xfId="0" applyNumberFormat="1" applyFont="1" applyFill="1" applyBorder="1" applyAlignment="1" applyProtection="1">
      <alignment horizontal="center" vertical="center"/>
      <protection locked="0"/>
    </xf>
    <xf numFmtId="180" fontId="2" fillId="5" borderId="11" xfId="0" applyNumberFormat="1" applyFont="1" applyFill="1" applyBorder="1" applyAlignment="1" applyProtection="1">
      <alignment horizontal="center" vertical="center"/>
      <protection locked="0"/>
    </xf>
    <xf numFmtId="180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178" fontId="0" fillId="0" borderId="12" xfId="0" applyNumberFormat="1" applyBorder="1" applyAlignment="1">
      <alignment horizontal="center"/>
    </xf>
  </cellXfs>
  <cellStyles count="2">
    <cellStyle name="Normal 2" xfId="1" xr:uid="{00000000-0005-0000-0000-000000000000}"/>
    <cellStyle name="표준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60</c:v>
                </c:pt>
                <c:pt idx="31">
                  <c:v>50</c:v>
                </c:pt>
                <c:pt idx="32">
                  <c:v>40</c:v>
                </c:pt>
                <c:pt idx="33">
                  <c:v>30</c:v>
                </c:pt>
                <c:pt idx="34">
                  <c:v>20</c:v>
                </c:pt>
                <c:pt idx="35">
                  <c:v>15</c:v>
                </c:pt>
                <c:pt idx="36">
                  <c:v>10</c:v>
                </c:pt>
                <c:pt idx="37">
                  <c:v>8</c:v>
                </c:pt>
                <c:pt idx="3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70</c:v>
                </c:pt>
                <c:pt idx="29">
                  <c:v>60</c:v>
                </c:pt>
                <c:pt idx="30">
                  <c:v>50</c:v>
                </c:pt>
                <c:pt idx="31">
                  <c:v>40</c:v>
                </c:pt>
                <c:pt idx="32">
                  <c:v>30</c:v>
                </c:pt>
                <c:pt idx="33">
                  <c:v>20</c:v>
                </c:pt>
                <c:pt idx="34">
                  <c:v>15</c:v>
                </c:pt>
                <c:pt idx="35">
                  <c:v>10</c:v>
                </c:pt>
                <c:pt idx="36">
                  <c:v>8</c:v>
                </c:pt>
                <c:pt idx="37">
                  <c:v>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60</c:v>
                </c:pt>
                <c:pt idx="29">
                  <c:v>50</c:v>
                </c:pt>
                <c:pt idx="30">
                  <c:v>40</c:v>
                </c:pt>
                <c:pt idx="31">
                  <c:v>30</c:v>
                </c:pt>
                <c:pt idx="32">
                  <c:v>20</c:v>
                </c:pt>
                <c:pt idx="33">
                  <c:v>15</c:v>
                </c:pt>
                <c:pt idx="34">
                  <c:v>10</c:v>
                </c:pt>
                <c:pt idx="35">
                  <c:v>8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50</c:v>
                </c:pt>
                <c:pt idx="29">
                  <c:v>40</c:v>
                </c:pt>
                <c:pt idx="30">
                  <c:v>30</c:v>
                </c:pt>
                <c:pt idx="31">
                  <c:v>20</c:v>
                </c:pt>
                <c:pt idx="32">
                  <c:v>15</c:v>
                </c:pt>
                <c:pt idx="33">
                  <c:v>10</c:v>
                </c:pt>
                <c:pt idx="34">
                  <c:v>8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30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40</c:v>
                </c:pt>
                <c:pt idx="29">
                  <c:v>30</c:v>
                </c:pt>
                <c:pt idx="30">
                  <c:v>20</c:v>
                </c:pt>
                <c:pt idx="31">
                  <c:v>15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30</c:v>
                </c:pt>
                <c:pt idx="29">
                  <c:v>20</c:v>
                </c:pt>
                <c:pt idx="30">
                  <c:v>15</c:v>
                </c:pt>
                <c:pt idx="31">
                  <c:v>10</c:v>
                </c:pt>
                <c:pt idx="32">
                  <c:v>8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45664"/>
        <c:axId val="32995520"/>
      </c:areaChart>
      <c:catAx>
        <c:axId val="192945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ko-KR"/>
          </a:p>
        </c:txPr>
        <c:crossAx val="3299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955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ko-KR"/>
          </a:p>
        </c:txPr>
        <c:crossAx val="19294566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ko-KR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1.0479041916167666E-2</c:v>
                </c:pt>
                <c:pt idx="1">
                  <c:v>5.239520958083832E-2</c:v>
                </c:pt>
                <c:pt idx="2">
                  <c:v>7.0838323353293403E-2</c:v>
                </c:pt>
                <c:pt idx="3">
                  <c:v>0.10898203592814372</c:v>
                </c:pt>
                <c:pt idx="4">
                  <c:v>0.15005988023952097</c:v>
                </c:pt>
                <c:pt idx="5">
                  <c:v>0.21209580838323355</c:v>
                </c:pt>
                <c:pt idx="6">
                  <c:v>0.29718562874251503</c:v>
                </c:pt>
                <c:pt idx="7">
                  <c:v>0.40029940119760477</c:v>
                </c:pt>
                <c:pt idx="8">
                  <c:v>0.52814371257485027</c:v>
                </c:pt>
                <c:pt idx="9">
                  <c:v>0.67065868263473061</c:v>
                </c:pt>
                <c:pt idx="10">
                  <c:v>0.8299401197604791</c:v>
                </c:pt>
                <c:pt idx="11">
                  <c:v>0.98922155688622748</c:v>
                </c:pt>
                <c:pt idx="12">
                  <c:v>1.0101796407185628</c:v>
                </c:pt>
                <c:pt idx="13">
                  <c:v>1.0101796407185628</c:v>
                </c:pt>
                <c:pt idx="14">
                  <c:v>1.0101796407185628</c:v>
                </c:pt>
                <c:pt idx="15">
                  <c:v>1.148502994011976</c:v>
                </c:pt>
                <c:pt idx="16">
                  <c:v>1.148502994011976</c:v>
                </c:pt>
                <c:pt idx="17">
                  <c:v>1.148502994011976</c:v>
                </c:pt>
                <c:pt idx="18">
                  <c:v>1.148502994011976</c:v>
                </c:pt>
                <c:pt idx="19">
                  <c:v>1.148502994011976</c:v>
                </c:pt>
                <c:pt idx="20">
                  <c:v>1.148502994011976</c:v>
                </c:pt>
                <c:pt idx="21">
                  <c:v>1.148502994011976</c:v>
                </c:pt>
                <c:pt idx="22">
                  <c:v>1.148502994011976</c:v>
                </c:pt>
                <c:pt idx="23">
                  <c:v>1.148502994011976</c:v>
                </c:pt>
                <c:pt idx="24">
                  <c:v>1.0101796407185628</c:v>
                </c:pt>
                <c:pt idx="25">
                  <c:v>1.0101796407185628</c:v>
                </c:pt>
                <c:pt idx="26">
                  <c:v>1.0101796407185628</c:v>
                </c:pt>
                <c:pt idx="27">
                  <c:v>0.98922155688622748</c:v>
                </c:pt>
                <c:pt idx="28">
                  <c:v>0.8299401197604791</c:v>
                </c:pt>
                <c:pt idx="29">
                  <c:v>0.67065868263473061</c:v>
                </c:pt>
                <c:pt idx="30">
                  <c:v>0.52814371257485027</c:v>
                </c:pt>
                <c:pt idx="31">
                  <c:v>0.40029940119760477</c:v>
                </c:pt>
                <c:pt idx="32">
                  <c:v>0.29718562874251503</c:v>
                </c:pt>
                <c:pt idx="33">
                  <c:v>0.21209580838323355</c:v>
                </c:pt>
                <c:pt idx="34">
                  <c:v>0.15005988023952097</c:v>
                </c:pt>
                <c:pt idx="35">
                  <c:v>0.10898203592814372</c:v>
                </c:pt>
                <c:pt idx="36">
                  <c:v>7.0838323353293403E-2</c:v>
                </c:pt>
                <c:pt idx="37">
                  <c:v>4.6107784431137722E-2</c:v>
                </c:pt>
                <c:pt idx="38">
                  <c:v>1.0479041916167666E-2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109696"/>
        <c:axId val="130680512"/>
      </c:barChart>
      <c:catAx>
        <c:axId val="22210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130680512"/>
        <c:crosses val="autoZero"/>
        <c:auto val="1"/>
        <c:lblAlgn val="ctr"/>
        <c:lblOffset val="100"/>
        <c:noMultiLvlLbl val="0"/>
      </c:catAx>
      <c:valAx>
        <c:axId val="130680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222109696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267860</xdr:colOff>
      <xdr:row>6</xdr:row>
      <xdr:rowOff>229099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133139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134734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152826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AP104"/>
  <sheetViews>
    <sheetView tabSelected="1" zoomScale="55" zoomScaleNormal="55" workbookViewId="0">
      <selection activeCell="T10" sqref="T10:Y10"/>
    </sheetView>
  </sheetViews>
  <sheetFormatPr defaultColWidth="8.85546875" defaultRowHeight="12.75" x14ac:dyDescent="0.2"/>
  <cols>
    <col min="1" max="2" width="6" style="129" customWidth="1"/>
    <col min="3" max="41" width="6.7109375" style="129" customWidth="1"/>
    <col min="42" max="119" width="9.28515625" style="129" customWidth="1"/>
    <col min="120" max="16384" width="8.85546875" style="129"/>
  </cols>
  <sheetData>
    <row r="1" spans="1:41" ht="24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35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13"/>
      <c r="X2" s="213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35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13"/>
      <c r="X3" s="213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35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35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13"/>
      <c r="X5" s="213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35">
      <c r="A6" s="76"/>
      <c r="B6" s="22"/>
      <c r="C6" s="22"/>
      <c r="D6" s="22"/>
      <c r="E6" s="22"/>
      <c r="F6" s="102"/>
      <c r="G6" s="102"/>
      <c r="H6" s="224" t="s">
        <v>146</v>
      </c>
      <c r="I6" s="224"/>
      <c r="J6" s="224"/>
      <c r="K6" s="224"/>
      <c r="L6" s="224"/>
      <c r="M6" s="224"/>
      <c r="N6" s="224"/>
      <c r="O6" s="224"/>
      <c r="P6" s="26"/>
      <c r="Q6" s="22"/>
      <c r="R6" s="22"/>
      <c r="S6" s="21"/>
      <c r="T6" s="21"/>
      <c r="U6" s="21"/>
      <c r="V6" s="21"/>
      <c r="W6" s="213"/>
      <c r="X6" s="213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25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.5" thickTop="1" thickBot="1" x14ac:dyDescent="0.45">
      <c r="A8" s="215" t="s">
        <v>58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7"/>
      <c r="N8" s="27"/>
      <c r="O8" s="216" t="s">
        <v>0</v>
      </c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7"/>
      <c r="AA8" s="27"/>
      <c r="AB8" s="27"/>
      <c r="AC8" s="216" t="s">
        <v>9</v>
      </c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56"/>
    </row>
    <row r="9" spans="1:41" s="130" customFormat="1" ht="31.5" customHeight="1" thickBot="1" x14ac:dyDescent="0.4">
      <c r="A9" s="193" t="s">
        <v>5</v>
      </c>
      <c r="B9" s="194"/>
      <c r="C9" s="194"/>
      <c r="D9" s="194"/>
      <c r="E9" s="194"/>
      <c r="F9" s="266">
        <v>45435</v>
      </c>
      <c r="G9" s="267"/>
      <c r="H9" s="267"/>
      <c r="I9" s="267"/>
      <c r="J9" s="267"/>
      <c r="K9" s="267"/>
      <c r="L9" s="268"/>
      <c r="M9" s="27"/>
      <c r="N9" s="27"/>
      <c r="O9" s="194" t="s">
        <v>3</v>
      </c>
      <c r="P9" s="194"/>
      <c r="Q9" s="194"/>
      <c r="R9" s="214"/>
      <c r="S9" s="214"/>
      <c r="T9" s="221" t="s">
        <v>108</v>
      </c>
      <c r="U9" s="222"/>
      <c r="Z9" s="150"/>
      <c r="AA9" s="150"/>
      <c r="AB9" s="194" t="s">
        <v>7</v>
      </c>
      <c r="AC9" s="194"/>
      <c r="AD9" s="194"/>
      <c r="AE9" s="194"/>
      <c r="AF9" s="194"/>
      <c r="AG9" s="194"/>
      <c r="AH9" s="223"/>
      <c r="AI9" s="250" t="s">
        <v>169</v>
      </c>
      <c r="AJ9" s="251"/>
      <c r="AK9" s="251"/>
      <c r="AL9" s="251"/>
      <c r="AM9" s="251"/>
      <c r="AN9" s="252"/>
      <c r="AO9" s="191"/>
    </row>
    <row r="10" spans="1:41" s="130" customFormat="1" ht="31.5" customHeight="1" thickBot="1" x14ac:dyDescent="0.4">
      <c r="A10" s="193" t="s">
        <v>11</v>
      </c>
      <c r="B10" s="194"/>
      <c r="C10" s="194"/>
      <c r="D10" s="194"/>
      <c r="E10" s="194"/>
      <c r="F10" s="217" t="str">
        <f>IF(OR(AM23&lt;=4,AM24&lt;=4),"SPORT",IF(OR(AM23&lt;7.9,AM24&lt;7.999),"CHALLENGE",IF(OR(AM23&gt;=8,AM24&gt;=8),"RECREATIONAL")))</f>
        <v>CHALLENGE</v>
      </c>
      <c r="G10" s="218"/>
      <c r="H10" s="218"/>
      <c r="I10" s="218"/>
      <c r="J10" s="218"/>
      <c r="K10" s="218"/>
      <c r="L10" s="219"/>
      <c r="M10" s="27"/>
      <c r="N10" s="27"/>
      <c r="O10" s="194" t="s">
        <v>4</v>
      </c>
      <c r="P10" s="194"/>
      <c r="Q10" s="194"/>
      <c r="R10" s="194"/>
      <c r="S10" s="223"/>
      <c r="T10" s="272" t="s">
        <v>170</v>
      </c>
      <c r="U10" s="273"/>
      <c r="V10" s="273"/>
      <c r="W10" s="273"/>
      <c r="X10" s="273"/>
      <c r="Y10" s="274"/>
      <c r="AB10" s="135"/>
      <c r="AC10" s="194" t="s">
        <v>8</v>
      </c>
      <c r="AD10" s="194"/>
      <c r="AE10" s="194"/>
      <c r="AF10" s="194"/>
      <c r="AG10" s="194"/>
      <c r="AH10" s="223"/>
      <c r="AI10" s="188">
        <v>10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4">
      <c r="A11" s="193" t="s">
        <v>10</v>
      </c>
      <c r="B11" s="194"/>
      <c r="C11" s="194"/>
      <c r="D11" s="194"/>
      <c r="E11" s="194"/>
      <c r="F11" s="220" t="str">
        <f>_xlfn.IFS(F10="SPORT","HIGH",F10="CHALLENGE","MEDIUM", F10="RECREATIONAL","LOW")</f>
        <v>MEDIUM</v>
      </c>
      <c r="G11" s="206"/>
      <c r="H11" s="206"/>
      <c r="I11" s="206"/>
      <c r="J11" s="206"/>
      <c r="K11" s="206"/>
      <c r="L11" s="207"/>
      <c r="M11" s="27"/>
      <c r="N11" s="27"/>
      <c r="O11" s="194" t="s">
        <v>102</v>
      </c>
      <c r="P11" s="194"/>
      <c r="Q11" s="194"/>
      <c r="R11" s="194"/>
      <c r="S11" s="223"/>
      <c r="T11" s="221">
        <v>0</v>
      </c>
      <c r="U11" s="222"/>
      <c r="V11" s="92"/>
      <c r="W11" s="92"/>
      <c r="X11" s="92"/>
      <c r="Y11" s="92"/>
      <c r="Z11" s="27"/>
      <c r="AA11" s="72"/>
      <c r="AB11" s="194"/>
      <c r="AC11" s="194"/>
      <c r="AD11" s="194"/>
      <c r="AE11" s="194"/>
      <c r="AF11" s="194"/>
      <c r="AG11" s="194"/>
      <c r="AH11" s="194"/>
      <c r="AI11" s="238"/>
      <c r="AJ11" s="238"/>
      <c r="AK11" s="238"/>
      <c r="AL11" s="27"/>
      <c r="AM11" s="27"/>
      <c r="AN11" s="27"/>
      <c r="AO11" s="78"/>
    </row>
    <row r="12" spans="1:41" s="130" customFormat="1" ht="31.5" customHeight="1" thickBot="1" x14ac:dyDescent="0.4">
      <c r="A12" s="193" t="s">
        <v>135</v>
      </c>
      <c r="B12" s="194"/>
      <c r="C12" s="194"/>
      <c r="D12" s="194"/>
      <c r="E12" s="194"/>
      <c r="F12" s="269">
        <f>IF(G21="","",Sheet1!AO26)</f>
        <v>25.031916167664676</v>
      </c>
      <c r="G12" s="270"/>
      <c r="H12" s="270"/>
      <c r="I12" s="270"/>
      <c r="J12" s="270"/>
      <c r="K12" s="270"/>
      <c r="L12" s="271"/>
      <c r="M12" s="27"/>
      <c r="N12" s="27"/>
      <c r="O12" s="194" t="s">
        <v>103</v>
      </c>
      <c r="P12" s="194"/>
      <c r="Q12" s="194"/>
      <c r="R12" s="194"/>
      <c r="S12" s="223"/>
      <c r="T12" s="221">
        <v>0</v>
      </c>
      <c r="U12" s="222"/>
      <c r="V12" s="135"/>
      <c r="W12" s="135"/>
      <c r="X12" s="135"/>
      <c r="Y12" s="135"/>
      <c r="Z12" s="27"/>
      <c r="AA12" s="72"/>
      <c r="AB12" s="194" t="s">
        <v>134</v>
      </c>
      <c r="AC12" s="194"/>
      <c r="AD12" s="194"/>
      <c r="AE12" s="194"/>
      <c r="AF12" s="194"/>
      <c r="AG12" s="194"/>
      <c r="AH12" s="223"/>
      <c r="AI12" s="241">
        <v>50</v>
      </c>
      <c r="AJ12" s="242"/>
      <c r="AK12" s="243"/>
      <c r="AL12" s="27"/>
      <c r="AM12" s="27"/>
      <c r="AN12" s="27"/>
      <c r="AO12" s="78"/>
    </row>
    <row r="13" spans="1:41" s="130" customFormat="1" ht="31.5" customHeight="1" thickBot="1" x14ac:dyDescent="0.4">
      <c r="A13" s="163"/>
      <c r="I13" s="27"/>
      <c r="J13" s="27"/>
      <c r="K13" s="27"/>
      <c r="L13" s="27"/>
      <c r="M13" s="27"/>
      <c r="N13" s="27"/>
      <c r="O13" s="194" t="s">
        <v>104</v>
      </c>
      <c r="P13" s="194"/>
      <c r="Q13" s="194"/>
      <c r="R13" s="194"/>
      <c r="S13" s="223"/>
      <c r="T13" s="221">
        <v>6</v>
      </c>
      <c r="U13" s="222"/>
      <c r="V13" s="27"/>
      <c r="W13" s="27"/>
      <c r="X13" s="27"/>
      <c r="Y13" s="27"/>
      <c r="Z13" s="27"/>
      <c r="AA13" s="79"/>
      <c r="AB13" s="79"/>
      <c r="AC13" s="79"/>
      <c r="AD13" s="194"/>
      <c r="AE13" s="194"/>
      <c r="AF13" s="194"/>
      <c r="AG13" s="194"/>
      <c r="AH13" s="194"/>
      <c r="AI13" s="239"/>
      <c r="AJ13" s="239"/>
      <c r="AK13" s="239"/>
      <c r="AL13" s="239"/>
      <c r="AM13" s="239"/>
      <c r="AN13" s="239"/>
      <c r="AO13" s="240"/>
    </row>
    <row r="14" spans="1:41" s="130" customFormat="1" ht="31.5" customHeight="1" thickBot="1" x14ac:dyDescent="0.45">
      <c r="A14" s="215" t="s">
        <v>59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194" t="s">
        <v>6</v>
      </c>
      <c r="AE14" s="194"/>
      <c r="AF14" s="194"/>
      <c r="AG14" s="194"/>
      <c r="AH14" s="223"/>
      <c r="AI14" s="250"/>
      <c r="AJ14" s="251"/>
      <c r="AK14" s="251"/>
      <c r="AL14" s="251"/>
      <c r="AM14" s="251"/>
      <c r="AN14" s="252"/>
      <c r="AO14" s="191"/>
    </row>
    <row r="15" spans="1:41" s="130" customFormat="1" ht="31.5" customHeight="1" thickBot="1" x14ac:dyDescent="0.4">
      <c r="A15" s="193" t="s">
        <v>60</v>
      </c>
      <c r="B15" s="194"/>
      <c r="C15" s="194"/>
      <c r="D15" s="194"/>
      <c r="E15" s="202"/>
      <c r="F15" s="203"/>
      <c r="G15" s="203"/>
      <c r="H15" s="203"/>
      <c r="I15" s="203"/>
      <c r="J15" s="203"/>
      <c r="K15" s="203"/>
      <c r="L15" s="204"/>
      <c r="M15" s="27"/>
      <c r="N15" s="27"/>
      <c r="O15" s="217" t="s">
        <v>162</v>
      </c>
      <c r="P15" s="218"/>
      <c r="Q15" s="218"/>
      <c r="R15" s="218"/>
      <c r="S15" s="219"/>
      <c r="T15" s="160" t="s">
        <v>167</v>
      </c>
      <c r="U15" s="93" t="s">
        <v>148</v>
      </c>
      <c r="V15" s="257" t="s">
        <v>168</v>
      </c>
      <c r="W15" s="258"/>
      <c r="X15" s="259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4">
      <c r="A16" s="193" t="s">
        <v>61</v>
      </c>
      <c r="B16" s="194"/>
      <c r="C16" s="194"/>
      <c r="D16" s="194"/>
      <c r="E16" s="202"/>
      <c r="F16" s="203"/>
      <c r="G16" s="203"/>
      <c r="H16" s="203"/>
      <c r="I16" s="203"/>
      <c r="J16" s="203"/>
      <c r="K16" s="203"/>
      <c r="L16" s="204"/>
      <c r="M16" s="27"/>
      <c r="N16" s="27"/>
      <c r="O16" s="217" t="s">
        <v>163</v>
      </c>
      <c r="P16" s="218"/>
      <c r="Q16" s="218"/>
      <c r="R16" s="218"/>
      <c r="S16" s="219"/>
      <c r="T16" s="161" t="s">
        <v>166</v>
      </c>
      <c r="U16" s="93" t="s">
        <v>148</v>
      </c>
      <c r="V16" s="260"/>
      <c r="W16" s="261"/>
      <c r="X16" s="262"/>
      <c r="Y16" s="27"/>
      <c r="Z16" s="27"/>
      <c r="AA16" s="201" t="s">
        <v>121</v>
      </c>
      <c r="AB16" s="201"/>
      <c r="AO16" s="164"/>
    </row>
    <row r="17" spans="1:41" s="130" customFormat="1" ht="30.75" customHeight="1" thickBot="1" x14ac:dyDescent="0.4">
      <c r="A17" s="193" t="s">
        <v>62</v>
      </c>
      <c r="B17" s="194"/>
      <c r="C17" s="194"/>
      <c r="D17" s="194"/>
      <c r="E17" s="202"/>
      <c r="F17" s="203"/>
      <c r="G17" s="203"/>
      <c r="H17" s="203"/>
      <c r="I17" s="203"/>
      <c r="J17" s="203"/>
      <c r="K17" s="203"/>
      <c r="L17" s="204"/>
      <c r="M17" s="27"/>
      <c r="N17" s="27"/>
      <c r="O17" s="217" t="s">
        <v>164</v>
      </c>
      <c r="P17" s="218"/>
      <c r="Q17" s="218"/>
      <c r="R17" s="218"/>
      <c r="S17" s="219"/>
      <c r="T17" s="160" t="s">
        <v>165</v>
      </c>
      <c r="U17" s="93" t="s">
        <v>148</v>
      </c>
      <c r="V17" s="263"/>
      <c r="W17" s="264"/>
      <c r="X17" s="265"/>
      <c r="Y17" s="27"/>
      <c r="Z17" s="165"/>
      <c r="AA17" s="253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5"/>
      <c r="AO17" s="192"/>
    </row>
    <row r="18" spans="1:41" ht="14.25" customHeight="1" x14ac:dyDescent="0.2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25">
      <c r="A20" s="198" t="s">
        <v>120</v>
      </c>
      <c r="B20" s="199"/>
      <c r="C20" s="199"/>
      <c r="D20" s="199"/>
      <c r="E20" s="199"/>
      <c r="F20" s="199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4">
      <c r="A21" s="198" t="s">
        <v>54</v>
      </c>
      <c r="B21" s="199"/>
      <c r="C21" s="199"/>
      <c r="D21" s="199"/>
      <c r="E21" s="199"/>
      <c r="F21" s="200"/>
      <c r="G21" s="208">
        <v>5</v>
      </c>
      <c r="H21" s="209"/>
      <c r="I21" s="210"/>
      <c r="J21" s="133"/>
      <c r="K21" s="208">
        <v>10</v>
      </c>
      <c r="L21" s="209"/>
      <c r="M21" s="210"/>
      <c r="N21" s="133"/>
      <c r="O21" s="208">
        <v>16</v>
      </c>
      <c r="P21" s="209"/>
      <c r="Q21" s="210"/>
      <c r="R21" s="133"/>
      <c r="S21" s="208">
        <v>23</v>
      </c>
      <c r="T21" s="209"/>
      <c r="U21" s="210"/>
      <c r="V21" s="133"/>
      <c r="W21" s="208">
        <v>30</v>
      </c>
      <c r="X21" s="209"/>
      <c r="Y21" s="210"/>
      <c r="Z21" s="133"/>
      <c r="AA21" s="208">
        <v>38</v>
      </c>
      <c r="AB21" s="209"/>
      <c r="AC21" s="210"/>
      <c r="AD21" s="133"/>
      <c r="AE21" s="208">
        <v>45</v>
      </c>
      <c r="AF21" s="209"/>
      <c r="AG21" s="210"/>
      <c r="AH21" s="133"/>
      <c r="AI21" s="208"/>
      <c r="AJ21" s="209"/>
      <c r="AK21" s="210"/>
      <c r="AL21" s="98"/>
      <c r="AM21" s="244" t="s">
        <v>142</v>
      </c>
      <c r="AN21" s="245"/>
      <c r="AO21" s="246"/>
    </row>
    <row r="22" spans="1:41" s="27" customFormat="1" ht="30.75" customHeight="1" thickBot="1" x14ac:dyDescent="0.4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47" t="s">
        <v>147</v>
      </c>
      <c r="AN22" s="248"/>
      <c r="AO22" s="249"/>
    </row>
    <row r="23" spans="1:41" s="27" customFormat="1" ht="30.75" customHeight="1" thickBot="1" x14ac:dyDescent="0.4">
      <c r="A23" s="198" t="s">
        <v>53</v>
      </c>
      <c r="B23" s="199"/>
      <c r="C23" s="199"/>
      <c r="D23" s="199"/>
      <c r="E23" s="199"/>
      <c r="F23" s="97" t="s">
        <v>56</v>
      </c>
      <c r="G23" s="99">
        <f>IF('Ratio Detail'!D5="", "", 'Ratio Detail'!D5)</f>
        <v>4.3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5.4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6.8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8.3000000000000007</v>
      </c>
      <c r="T23" s="167" t="s">
        <v>55</v>
      </c>
      <c r="U23" s="93">
        <f>IF(S23="","",1)</f>
        <v>1</v>
      </c>
      <c r="V23" s="97"/>
      <c r="W23" s="99">
        <f>IF('Ratio Detail'!J5="", "", 'Ratio Detail'!J5)</f>
        <v>10</v>
      </c>
      <c r="X23" s="167" t="s">
        <v>55</v>
      </c>
      <c r="Y23" s="93">
        <f>IF(W23="","",1)</f>
        <v>1</v>
      </c>
      <c r="Z23" s="97"/>
      <c r="AA23" s="99">
        <f>IF('Ratio Detail'!J10="", "", 'Ratio Detail'!J10)</f>
        <v>12.5</v>
      </c>
      <c r="AB23" s="167" t="s">
        <v>55</v>
      </c>
      <c r="AC23" s="93">
        <f>IF(AA23="","",1)</f>
        <v>1</v>
      </c>
      <c r="AD23" s="97"/>
      <c r="AE23" s="99" t="str">
        <f>IF('Ratio Detail'!J15="", "", 'Ratio Detail'!J15)</f>
        <v/>
      </c>
      <c r="AF23" s="167" t="s">
        <v>55</v>
      </c>
      <c r="AG23" s="93" t="str">
        <f>IF(AE23="","",1)</f>
        <v/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11">
        <f>IFERROR(Sheet1!S39/Sheet1!D39,"")</f>
        <v>6.8431568431568426</v>
      </c>
      <c r="AN23" s="212"/>
      <c r="AO23" s="104" t="str">
        <f>IF(AM23="","",":1")</f>
        <v>:1</v>
      </c>
    </row>
    <row r="24" spans="1:41" s="131" customFormat="1" ht="31.5" customHeight="1" thickBot="1" x14ac:dyDescent="0.4">
      <c r="A24" s="198"/>
      <c r="B24" s="199"/>
      <c r="C24" s="199"/>
      <c r="D24" s="199"/>
      <c r="E24" s="199"/>
      <c r="F24" s="169" t="s">
        <v>57</v>
      </c>
      <c r="G24" s="99">
        <f>IF('Ratio Detail'!D6="", "", 'Ratio Detail'!D6)</f>
        <v>4.3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5.4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6.8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8.3000000000000007</v>
      </c>
      <c r="T24" s="167" t="s">
        <v>55</v>
      </c>
      <c r="U24" s="93">
        <f>IF(S24="","",1)</f>
        <v>1</v>
      </c>
      <c r="V24" s="166"/>
      <c r="W24" s="99">
        <f>IF('Ratio Detail'!J6="", "", 'Ratio Detail'!J6)</f>
        <v>10</v>
      </c>
      <c r="X24" s="167" t="s">
        <v>55</v>
      </c>
      <c r="Y24" s="93">
        <f>IF(W24="","",1)</f>
        <v>1</v>
      </c>
      <c r="Z24" s="166"/>
      <c r="AA24" s="99">
        <f>'Ratio Detail'!J11</f>
        <v>12.5</v>
      </c>
      <c r="AB24" s="167" t="s">
        <v>55</v>
      </c>
      <c r="AC24" s="93">
        <f>IF(AA24="","",1)</f>
        <v>1</v>
      </c>
      <c r="AD24" s="166"/>
      <c r="AE24" s="99" t="str">
        <f>IF('Ratio Detail'!J16="", "", 'Ratio Detail'!J16)</f>
        <v/>
      </c>
      <c r="AF24" s="167" t="s">
        <v>55</v>
      </c>
      <c r="AG24" s="93" t="str">
        <f>IF(AE24="","",1)</f>
        <v/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11">
        <f>IFERROR(Sheet1!S39/Sheet1!AH39,"")</f>
        <v>6.8431568431568426</v>
      </c>
      <c r="AN24" s="212"/>
      <c r="AO24" s="104" t="str">
        <f>IF(AM24="","",":1")</f>
        <v>:1</v>
      </c>
    </row>
    <row r="25" spans="1:41" ht="31.5" customHeight="1" thickBot="1" x14ac:dyDescent="0.4">
      <c r="A25" s="198" t="s">
        <v>137</v>
      </c>
      <c r="B25" s="199"/>
      <c r="C25" s="199"/>
      <c r="D25" s="199"/>
      <c r="E25" s="199"/>
      <c r="F25" s="200"/>
      <c r="G25" s="205">
        <f>IF(G21="","",Sheet1!AQ12)</f>
        <v>5.1473053892215566</v>
      </c>
      <c r="H25" s="206"/>
      <c r="I25" s="207"/>
      <c r="J25" s="94"/>
      <c r="K25" s="205">
        <f>IF(K21="","",Sheet1!AQ13)</f>
        <v>4.3362275449101784</v>
      </c>
      <c r="L25" s="206"/>
      <c r="M25" s="207"/>
      <c r="N25" s="94"/>
      <c r="O25" s="205">
        <f>IF(O21="","",Sheet1!AQ14)</f>
        <v>4.4364071856287435</v>
      </c>
      <c r="P25" s="206"/>
      <c r="Q25" s="207"/>
      <c r="R25" s="94"/>
      <c r="S25" s="205">
        <f>IF(S21="","",Sheet1!AQ15)</f>
        <v>4.3425149700598817</v>
      </c>
      <c r="T25" s="206"/>
      <c r="U25" s="207"/>
      <c r="V25" s="94"/>
      <c r="W25" s="205">
        <f>IF(W21="","",Sheet1!AQ16)</f>
        <v>3.5502994011976048</v>
      </c>
      <c r="X25" s="206"/>
      <c r="Y25" s="207"/>
      <c r="Z25" s="94"/>
      <c r="AA25" s="205">
        <f>IF(AA21="","",Sheet1!AQ17)</f>
        <v>3.2191616766467051</v>
      </c>
      <c r="AB25" s="206"/>
      <c r="AC25" s="207"/>
      <c r="AD25" s="94"/>
      <c r="AE25" s="205">
        <f>IF(AE21="","",Sheet1!AQ18)</f>
        <v>0</v>
      </c>
      <c r="AF25" s="206"/>
      <c r="AG25" s="207"/>
      <c r="AH25" s="94"/>
      <c r="AI25" s="205" t="str">
        <f>IF(AI21="","",Sheet1!AQ19)</f>
        <v/>
      </c>
      <c r="AJ25" s="206"/>
      <c r="AK25" s="207"/>
      <c r="AL25" s="37"/>
      <c r="AM25" s="195"/>
      <c r="AN25" s="196"/>
      <c r="AO25" s="197"/>
    </row>
    <row r="26" spans="1:41" ht="31.5" customHeight="1" thickBot="1" x14ac:dyDescent="0.4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4" thickBot="1" x14ac:dyDescent="0.4">
      <c r="A27" s="234" t="s">
        <v>12</v>
      </c>
      <c r="B27" s="235"/>
      <c r="C27" s="231" t="s">
        <v>13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3"/>
    </row>
    <row r="28" spans="1:41" s="27" customFormat="1" ht="24" thickBot="1" x14ac:dyDescent="0.4">
      <c r="A28" s="236"/>
      <c r="B28" s="237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thickBot="1" x14ac:dyDescent="0.4">
      <c r="A29" s="229">
        <v>1</v>
      </c>
      <c r="B29" s="230"/>
      <c r="C29" s="151">
        <v>5</v>
      </c>
      <c r="D29" s="152">
        <v>8</v>
      </c>
      <c r="E29" s="152">
        <v>10</v>
      </c>
      <c r="F29" s="152">
        <v>15</v>
      </c>
      <c r="G29" s="152">
        <v>20</v>
      </c>
      <c r="H29" s="152">
        <v>30</v>
      </c>
      <c r="I29" s="152">
        <v>40</v>
      </c>
      <c r="J29" s="152">
        <v>50</v>
      </c>
      <c r="K29" s="152">
        <v>60</v>
      </c>
      <c r="L29" s="152">
        <v>70</v>
      </c>
      <c r="M29" s="152">
        <v>80</v>
      </c>
      <c r="N29" s="152">
        <v>90</v>
      </c>
      <c r="O29" s="152">
        <v>100</v>
      </c>
      <c r="P29" s="152">
        <v>100</v>
      </c>
      <c r="Q29" s="152">
        <v>100</v>
      </c>
      <c r="R29" s="152">
        <v>100</v>
      </c>
      <c r="S29" s="152">
        <v>100</v>
      </c>
      <c r="T29" s="152">
        <v>100</v>
      </c>
      <c r="U29" s="152">
        <v>100</v>
      </c>
      <c r="V29" s="152">
        <v>100</v>
      </c>
      <c r="W29" s="152">
        <v>100</v>
      </c>
      <c r="X29" s="152">
        <v>100</v>
      </c>
      <c r="Y29" s="152">
        <v>100</v>
      </c>
      <c r="Z29" s="152">
        <v>100</v>
      </c>
      <c r="AA29" s="152">
        <v>100</v>
      </c>
      <c r="AB29" s="152">
        <v>100</v>
      </c>
      <c r="AC29" s="152">
        <v>100</v>
      </c>
      <c r="AD29" s="152">
        <v>90</v>
      </c>
      <c r="AE29" s="152">
        <v>80</v>
      </c>
      <c r="AF29" s="152">
        <v>70</v>
      </c>
      <c r="AG29" s="152">
        <v>60</v>
      </c>
      <c r="AH29" s="152">
        <v>50</v>
      </c>
      <c r="AI29" s="152">
        <v>40</v>
      </c>
      <c r="AJ29" s="152">
        <v>30</v>
      </c>
      <c r="AK29" s="152">
        <v>20</v>
      </c>
      <c r="AL29" s="152">
        <v>15</v>
      </c>
      <c r="AM29" s="152">
        <v>10</v>
      </c>
      <c r="AN29" s="152">
        <v>8</v>
      </c>
      <c r="AO29" s="153">
        <v>5</v>
      </c>
    </row>
    <row r="30" spans="1:41" s="27" customFormat="1" ht="35.25" customHeight="1" thickBot="1" x14ac:dyDescent="0.4">
      <c r="A30" s="227">
        <v>2</v>
      </c>
      <c r="B30" s="228"/>
      <c r="C30" s="154">
        <v>0</v>
      </c>
      <c r="D30" s="152">
        <v>8</v>
      </c>
      <c r="E30" s="155">
        <v>8</v>
      </c>
      <c r="F30" s="155">
        <v>10</v>
      </c>
      <c r="G30" s="155">
        <v>15</v>
      </c>
      <c r="H30" s="155">
        <v>20</v>
      </c>
      <c r="I30" s="155">
        <v>30</v>
      </c>
      <c r="J30" s="155">
        <v>40</v>
      </c>
      <c r="K30" s="155">
        <v>50</v>
      </c>
      <c r="L30" s="155">
        <v>60</v>
      </c>
      <c r="M30" s="155">
        <v>70</v>
      </c>
      <c r="N30" s="155">
        <v>80</v>
      </c>
      <c r="O30" s="155">
        <v>80</v>
      </c>
      <c r="P30" s="155">
        <v>80</v>
      </c>
      <c r="Q30" s="155">
        <v>80</v>
      </c>
      <c r="R30" s="155">
        <v>90</v>
      </c>
      <c r="S30" s="155">
        <v>90</v>
      </c>
      <c r="T30" s="155">
        <v>90</v>
      </c>
      <c r="U30" s="155">
        <v>90</v>
      </c>
      <c r="V30" s="155">
        <v>90</v>
      </c>
      <c r="W30" s="155">
        <v>90</v>
      </c>
      <c r="X30" s="155">
        <v>90</v>
      </c>
      <c r="Y30" s="155">
        <v>90</v>
      </c>
      <c r="Z30" s="155">
        <v>90</v>
      </c>
      <c r="AA30" s="155">
        <v>80</v>
      </c>
      <c r="AB30" s="155">
        <v>80</v>
      </c>
      <c r="AC30" s="155">
        <v>80</v>
      </c>
      <c r="AD30" s="155">
        <v>80</v>
      </c>
      <c r="AE30" s="155">
        <v>70</v>
      </c>
      <c r="AF30" s="155">
        <v>60</v>
      </c>
      <c r="AG30" s="155">
        <v>50</v>
      </c>
      <c r="AH30" s="155">
        <v>40</v>
      </c>
      <c r="AI30" s="155">
        <v>30</v>
      </c>
      <c r="AJ30" s="155">
        <v>20</v>
      </c>
      <c r="AK30" s="155">
        <v>15</v>
      </c>
      <c r="AL30" s="155">
        <v>10</v>
      </c>
      <c r="AM30" s="155">
        <v>8</v>
      </c>
      <c r="AN30" s="152">
        <v>5</v>
      </c>
      <c r="AO30" s="156">
        <v>0</v>
      </c>
    </row>
    <row r="31" spans="1:41" s="27" customFormat="1" ht="35.25" customHeight="1" thickBot="1" x14ac:dyDescent="0.4">
      <c r="A31" s="227">
        <v>3</v>
      </c>
      <c r="B31" s="228"/>
      <c r="C31" s="154">
        <v>0</v>
      </c>
      <c r="D31" s="152">
        <v>4</v>
      </c>
      <c r="E31" s="155">
        <v>5</v>
      </c>
      <c r="F31" s="155">
        <v>8</v>
      </c>
      <c r="G31" s="155">
        <v>10</v>
      </c>
      <c r="H31" s="155">
        <v>15</v>
      </c>
      <c r="I31" s="155">
        <v>20</v>
      </c>
      <c r="J31" s="155">
        <v>30</v>
      </c>
      <c r="K31" s="155">
        <v>40</v>
      </c>
      <c r="L31" s="155">
        <v>50</v>
      </c>
      <c r="M31" s="155">
        <v>60</v>
      </c>
      <c r="N31" s="155">
        <v>70</v>
      </c>
      <c r="O31" s="155">
        <v>70</v>
      </c>
      <c r="P31" s="155">
        <v>70</v>
      </c>
      <c r="Q31" s="155">
        <v>70</v>
      </c>
      <c r="R31" s="155">
        <v>80</v>
      </c>
      <c r="S31" s="155">
        <v>80</v>
      </c>
      <c r="T31" s="155">
        <v>80</v>
      </c>
      <c r="U31" s="155">
        <v>80</v>
      </c>
      <c r="V31" s="155">
        <v>80</v>
      </c>
      <c r="W31" s="155">
        <v>80</v>
      </c>
      <c r="X31" s="155">
        <v>80</v>
      </c>
      <c r="Y31" s="155">
        <v>80</v>
      </c>
      <c r="Z31" s="155">
        <v>80</v>
      </c>
      <c r="AA31" s="155">
        <v>70</v>
      </c>
      <c r="AB31" s="155">
        <v>70</v>
      </c>
      <c r="AC31" s="155">
        <v>70</v>
      </c>
      <c r="AD31" s="155">
        <v>70</v>
      </c>
      <c r="AE31" s="155">
        <v>60</v>
      </c>
      <c r="AF31" s="155">
        <v>50</v>
      </c>
      <c r="AG31" s="155">
        <v>40</v>
      </c>
      <c r="AH31" s="155">
        <v>30</v>
      </c>
      <c r="AI31" s="155">
        <v>20</v>
      </c>
      <c r="AJ31" s="155">
        <v>15</v>
      </c>
      <c r="AK31" s="155">
        <v>10</v>
      </c>
      <c r="AL31" s="155">
        <v>8</v>
      </c>
      <c r="AM31" s="155">
        <v>5</v>
      </c>
      <c r="AN31" s="152">
        <v>4</v>
      </c>
      <c r="AO31" s="156">
        <v>0</v>
      </c>
    </row>
    <row r="32" spans="1:41" s="27" customFormat="1" ht="35.25" customHeight="1" thickBot="1" x14ac:dyDescent="0.4">
      <c r="A32" s="227">
        <v>4</v>
      </c>
      <c r="B32" s="228"/>
      <c r="C32" s="154">
        <v>0</v>
      </c>
      <c r="D32" s="152">
        <v>3</v>
      </c>
      <c r="E32" s="155">
        <v>4</v>
      </c>
      <c r="F32" s="155">
        <v>5</v>
      </c>
      <c r="G32" s="155">
        <v>8</v>
      </c>
      <c r="H32" s="155">
        <v>10</v>
      </c>
      <c r="I32" s="155">
        <v>15</v>
      </c>
      <c r="J32" s="155">
        <v>20</v>
      </c>
      <c r="K32" s="155">
        <v>30</v>
      </c>
      <c r="L32" s="155">
        <v>40</v>
      </c>
      <c r="M32" s="155">
        <v>50</v>
      </c>
      <c r="N32" s="155">
        <v>60</v>
      </c>
      <c r="O32" s="155">
        <v>60</v>
      </c>
      <c r="P32" s="155">
        <v>60</v>
      </c>
      <c r="Q32" s="155">
        <v>60</v>
      </c>
      <c r="R32" s="155">
        <v>70</v>
      </c>
      <c r="S32" s="155">
        <v>70</v>
      </c>
      <c r="T32" s="155">
        <v>70</v>
      </c>
      <c r="U32" s="155">
        <v>70</v>
      </c>
      <c r="V32" s="155">
        <v>70</v>
      </c>
      <c r="W32" s="155">
        <v>70</v>
      </c>
      <c r="X32" s="155">
        <v>70</v>
      </c>
      <c r="Y32" s="155">
        <v>70</v>
      </c>
      <c r="Z32" s="155">
        <v>70</v>
      </c>
      <c r="AA32" s="155">
        <v>60</v>
      </c>
      <c r="AB32" s="155">
        <v>60</v>
      </c>
      <c r="AC32" s="155">
        <v>60</v>
      </c>
      <c r="AD32" s="155">
        <v>60</v>
      </c>
      <c r="AE32" s="155">
        <v>50</v>
      </c>
      <c r="AF32" s="155">
        <v>40</v>
      </c>
      <c r="AG32" s="155">
        <v>30</v>
      </c>
      <c r="AH32" s="155">
        <v>20</v>
      </c>
      <c r="AI32" s="155">
        <v>15</v>
      </c>
      <c r="AJ32" s="155">
        <v>10</v>
      </c>
      <c r="AK32" s="155">
        <v>8</v>
      </c>
      <c r="AL32" s="155">
        <v>5</v>
      </c>
      <c r="AM32" s="155">
        <v>4</v>
      </c>
      <c r="AN32" s="152">
        <v>3</v>
      </c>
      <c r="AO32" s="156">
        <v>0</v>
      </c>
    </row>
    <row r="33" spans="1:41" s="27" customFormat="1" ht="35.25" customHeight="1" x14ac:dyDescent="0.35">
      <c r="A33" s="227">
        <v>5</v>
      </c>
      <c r="B33" s="228"/>
      <c r="C33" s="154">
        <v>0</v>
      </c>
      <c r="D33" s="152">
        <v>0</v>
      </c>
      <c r="E33" s="155">
        <v>3</v>
      </c>
      <c r="F33" s="155">
        <v>4</v>
      </c>
      <c r="G33" s="155">
        <v>5</v>
      </c>
      <c r="H33" s="155">
        <v>8</v>
      </c>
      <c r="I33" s="155">
        <v>10</v>
      </c>
      <c r="J33" s="155">
        <v>15</v>
      </c>
      <c r="K33" s="155">
        <v>20</v>
      </c>
      <c r="L33" s="155">
        <v>30</v>
      </c>
      <c r="M33" s="155">
        <v>40</v>
      </c>
      <c r="N33" s="155">
        <v>50</v>
      </c>
      <c r="O33" s="155">
        <v>50</v>
      </c>
      <c r="P33" s="155">
        <v>50</v>
      </c>
      <c r="Q33" s="155">
        <v>50</v>
      </c>
      <c r="R33" s="155">
        <v>60</v>
      </c>
      <c r="S33" s="155">
        <v>60</v>
      </c>
      <c r="T33" s="155">
        <v>60</v>
      </c>
      <c r="U33" s="155">
        <v>60</v>
      </c>
      <c r="V33" s="155">
        <v>60</v>
      </c>
      <c r="W33" s="155">
        <v>60</v>
      </c>
      <c r="X33" s="155">
        <v>60</v>
      </c>
      <c r="Y33" s="155">
        <v>60</v>
      </c>
      <c r="Z33" s="155">
        <v>60</v>
      </c>
      <c r="AA33" s="155">
        <v>50</v>
      </c>
      <c r="AB33" s="155">
        <v>50</v>
      </c>
      <c r="AC33" s="155">
        <v>50</v>
      </c>
      <c r="AD33" s="155">
        <v>50</v>
      </c>
      <c r="AE33" s="155">
        <v>40</v>
      </c>
      <c r="AF33" s="155">
        <v>30</v>
      </c>
      <c r="AG33" s="155">
        <v>20</v>
      </c>
      <c r="AH33" s="155">
        <v>15</v>
      </c>
      <c r="AI33" s="155">
        <v>10</v>
      </c>
      <c r="AJ33" s="155">
        <v>8</v>
      </c>
      <c r="AK33" s="155">
        <v>5</v>
      </c>
      <c r="AL33" s="155">
        <v>4</v>
      </c>
      <c r="AM33" s="155">
        <v>3</v>
      </c>
      <c r="AN33" s="152">
        <v>0</v>
      </c>
      <c r="AO33" s="156">
        <v>0</v>
      </c>
    </row>
    <row r="34" spans="1:41" s="27" customFormat="1" ht="35.25" customHeight="1" thickBot="1" x14ac:dyDescent="0.4">
      <c r="A34" s="227">
        <v>6</v>
      </c>
      <c r="B34" s="228"/>
      <c r="C34" s="154">
        <v>0</v>
      </c>
      <c r="D34" s="156">
        <v>0</v>
      </c>
      <c r="E34" s="156">
        <v>0</v>
      </c>
      <c r="F34" s="156">
        <v>3</v>
      </c>
      <c r="G34" s="156">
        <v>4</v>
      </c>
      <c r="H34" s="156">
        <v>5</v>
      </c>
      <c r="I34" s="156">
        <v>8</v>
      </c>
      <c r="J34" s="156">
        <v>10</v>
      </c>
      <c r="K34" s="156">
        <v>15</v>
      </c>
      <c r="L34" s="156">
        <v>20</v>
      </c>
      <c r="M34" s="156">
        <v>30</v>
      </c>
      <c r="N34" s="156">
        <v>40</v>
      </c>
      <c r="O34" s="156">
        <v>40</v>
      </c>
      <c r="P34" s="156">
        <v>40</v>
      </c>
      <c r="Q34" s="156">
        <v>40</v>
      </c>
      <c r="R34" s="156">
        <v>50</v>
      </c>
      <c r="S34" s="156">
        <v>50</v>
      </c>
      <c r="T34" s="156">
        <v>50</v>
      </c>
      <c r="U34" s="156">
        <v>50</v>
      </c>
      <c r="V34" s="156">
        <v>50</v>
      </c>
      <c r="W34" s="156">
        <v>50</v>
      </c>
      <c r="X34" s="156">
        <v>50</v>
      </c>
      <c r="Y34" s="156">
        <v>50</v>
      </c>
      <c r="Z34" s="156">
        <v>50</v>
      </c>
      <c r="AA34" s="156">
        <v>40</v>
      </c>
      <c r="AB34" s="156">
        <v>40</v>
      </c>
      <c r="AC34" s="156">
        <v>40</v>
      </c>
      <c r="AD34" s="156">
        <v>40</v>
      </c>
      <c r="AE34" s="156">
        <v>30</v>
      </c>
      <c r="AF34" s="156">
        <v>20</v>
      </c>
      <c r="AG34" s="156">
        <v>15</v>
      </c>
      <c r="AH34" s="156">
        <v>10</v>
      </c>
      <c r="AI34" s="156">
        <v>8</v>
      </c>
      <c r="AJ34" s="156">
        <v>5</v>
      </c>
      <c r="AK34" s="156">
        <v>4</v>
      </c>
      <c r="AL34" s="156">
        <v>3</v>
      </c>
      <c r="AM34" s="156">
        <v>0</v>
      </c>
      <c r="AN34" s="156">
        <v>0</v>
      </c>
      <c r="AO34" s="156">
        <v>0</v>
      </c>
    </row>
    <row r="35" spans="1:41" s="27" customFormat="1" ht="35.25" customHeight="1" x14ac:dyDescent="0.35">
      <c r="A35" s="227">
        <v>7</v>
      </c>
      <c r="B35" s="228"/>
      <c r="C35" s="154">
        <v>0</v>
      </c>
      <c r="D35" s="152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2">
        <v>0</v>
      </c>
      <c r="AO35" s="156">
        <v>0</v>
      </c>
    </row>
    <row r="36" spans="1:41" s="72" customFormat="1" ht="36" customHeight="1" thickBot="1" x14ac:dyDescent="0.4">
      <c r="A36" s="225">
        <v>8</v>
      </c>
      <c r="B36" s="226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9"/>
    </row>
    <row r="37" spans="1:41" x14ac:dyDescent="0.2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.5" thickBot="1" x14ac:dyDescent="0.25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">
      <c r="G79" s="132"/>
    </row>
    <row r="80" spans="7:42" x14ac:dyDescent="0.2">
      <c r="G80" s="132"/>
    </row>
    <row r="81" spans="7:7" x14ac:dyDescent="0.2">
      <c r="G81" s="132"/>
    </row>
    <row r="82" spans="7:7" x14ac:dyDescent="0.2">
      <c r="G82" s="132"/>
    </row>
    <row r="83" spans="7:7" x14ac:dyDescent="0.2">
      <c r="G83" s="132"/>
    </row>
    <row r="84" spans="7:7" x14ac:dyDescent="0.2">
      <c r="G84" s="132"/>
    </row>
    <row r="85" spans="7:7" x14ac:dyDescent="0.2">
      <c r="G85" s="132"/>
    </row>
    <row r="86" spans="7:7" x14ac:dyDescent="0.2">
      <c r="G86" s="132"/>
    </row>
    <row r="87" spans="7:7" x14ac:dyDescent="0.2">
      <c r="G87" s="132"/>
    </row>
    <row r="88" spans="7:7" x14ac:dyDescent="0.2">
      <c r="G88" s="132"/>
    </row>
    <row r="89" spans="7:7" x14ac:dyDescent="0.2">
      <c r="G89" s="132"/>
    </row>
    <row r="90" spans="7:7" x14ac:dyDescent="0.2">
      <c r="G90" s="132"/>
    </row>
    <row r="91" spans="7:7" x14ac:dyDescent="0.2">
      <c r="G91" s="132"/>
    </row>
    <row r="92" spans="7:7" x14ac:dyDescent="0.2">
      <c r="G92" s="132"/>
    </row>
    <row r="93" spans="7:7" x14ac:dyDescent="0.2">
      <c r="G93" s="132"/>
    </row>
    <row r="94" spans="7:7" x14ac:dyDescent="0.2">
      <c r="G94" s="132"/>
    </row>
    <row r="95" spans="7:7" x14ac:dyDescent="0.2">
      <c r="G95" s="132"/>
    </row>
    <row r="96" spans="7:7" x14ac:dyDescent="0.2">
      <c r="G96" s="132"/>
    </row>
    <row r="97" spans="7:7" x14ac:dyDescent="0.2">
      <c r="G97" s="132"/>
    </row>
    <row r="98" spans="7:7" x14ac:dyDescent="0.2">
      <c r="G98" s="132"/>
    </row>
    <row r="99" spans="7:7" x14ac:dyDescent="0.2">
      <c r="G99" s="132"/>
    </row>
    <row r="100" spans="7:7" x14ac:dyDescent="0.2">
      <c r="G100" s="132"/>
    </row>
    <row r="101" spans="7:7" x14ac:dyDescent="0.2">
      <c r="G101" s="132"/>
    </row>
    <row r="102" spans="7:7" x14ac:dyDescent="0.2">
      <c r="G102" s="132"/>
    </row>
    <row r="103" spans="7:7" x14ac:dyDescent="0.2">
      <c r="G103" s="132"/>
    </row>
    <row r="104" spans="7:7" x14ac:dyDescent="0.2">
      <c r="G104" s="132"/>
    </row>
  </sheetData>
  <sheetProtection algorithmName="SHA-512" hashValue="5Nl5EuLu4WD/TIL9oSeFoILKhaRG4qh5jEDqBlSNJLiq8xPvBT+6QUhTz9RGCE0WC92yAMUicBCvPhCCx7EAiQ==" saltValue="srIEMR5quSuir7jrHZQDBw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AM23:AN23"/>
    <mergeCell ref="T13:U13"/>
    <mergeCell ref="AM21:AO21"/>
    <mergeCell ref="AM22:AO22"/>
    <mergeCell ref="AI14:AN14"/>
    <mergeCell ref="AA17:AN17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36:B36"/>
    <mergeCell ref="A32:B32"/>
    <mergeCell ref="A33:B33"/>
    <mergeCell ref="A34:B34"/>
    <mergeCell ref="A35:B35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</mergeCells>
  <phoneticPr fontId="5" type="noConversion"/>
  <conditionalFormatting sqref="C29:AO36">
    <cfRule type="cellIs" dxfId="48" priority="1" operator="lessThan">
      <formula>0</formula>
    </cfRule>
    <cfRule type="cellIs" dxfId="47" priority="2" operator="greaterThan">
      <formula>100</formula>
    </cfRule>
  </conditionalFormatting>
  <conditionalFormatting sqref="E15">
    <cfRule type="cellIs" dxfId="46" priority="46" stopIfTrue="1" operator="equal">
      <formula>Synthetic</formula>
    </cfRule>
  </conditionalFormatting>
  <conditionalFormatting sqref="F10">
    <cfRule type="containsText" dxfId="45" priority="26" operator="containsText" text="CHALLENGE">
      <formula>NOT(ISERROR(SEARCH("CHALLENGE",F10)))</formula>
    </cfRule>
    <cfRule type="containsText" dxfId="44" priority="27" operator="containsText" text="RECREATIONAL">
      <formula>NOT(ISERROR(SEARCH("RECREATIONAL",F10)))</formula>
    </cfRule>
    <cfRule type="containsText" dxfId="43" priority="28" operator="containsText" text="SPORT">
      <formula>NOT(ISERROR(SEARCH("SPORT",F10)))</formula>
    </cfRule>
  </conditionalFormatting>
  <conditionalFormatting sqref="F11:L11">
    <cfRule type="cellIs" dxfId="42" priority="38" stopIfTrue="1" operator="greaterThan">
      <formula>4.6</formula>
    </cfRule>
    <cfRule type="cellIs" dxfId="41" priority="39" stopIfTrue="1" operator="between">
      <formula>3.1</formula>
      <formula>4.5</formula>
    </cfRule>
    <cfRule type="cellIs" priority="40" stopIfTrue="1" operator="lessThan">
      <formula>3</formula>
    </cfRule>
  </conditionalFormatting>
  <conditionalFormatting sqref="G21:I21">
    <cfRule type="cellIs" dxfId="40" priority="48" stopIfTrue="1" operator="lessThan">
      <formula>1</formula>
    </cfRule>
    <cfRule type="cellIs" dxfId="39" priority="49" stopIfTrue="1" operator="between">
      <formula>0</formula>
      <formula>2</formula>
    </cfRule>
    <cfRule type="cellIs" dxfId="38" priority="50" stopIfTrue="1" operator="greaterThan">
      <formula>57</formula>
    </cfRule>
  </conditionalFormatting>
  <conditionalFormatting sqref="G23:I23 I24">
    <cfRule type="cellIs" dxfId="37" priority="47" stopIfTrue="1" operator="equal">
      <formula>0</formula>
    </cfRule>
  </conditionalFormatting>
  <conditionalFormatting sqref="K21:M21">
    <cfRule type="cellIs" dxfId="36" priority="53" stopIfTrue="1" operator="greaterThan">
      <formula>57</formula>
    </cfRule>
    <cfRule type="cellIs" dxfId="35" priority="52" stopIfTrue="1" operator="lessThan">
      <formula>$G$21+3</formula>
    </cfRule>
    <cfRule type="cellIs" dxfId="34" priority="51" stopIfTrue="1" operator="lessThan">
      <formula>1</formula>
    </cfRule>
  </conditionalFormatting>
  <conditionalFormatting sqref="M23:M24">
    <cfRule type="cellIs" dxfId="33" priority="32" stopIfTrue="1" operator="equal">
      <formula>0</formula>
    </cfRule>
  </conditionalFormatting>
  <conditionalFormatting sqref="O15:O17">
    <cfRule type="containsText" dxfId="32" priority="17" operator="containsText" text="CHALLENGE">
      <formula>NOT(ISERROR(SEARCH("CHALLENGE",O15)))</formula>
    </cfRule>
    <cfRule type="containsText" dxfId="31" priority="18" operator="containsText" text="RECREATIONAL">
      <formula>NOT(ISERROR(SEARCH("RECREATIONAL",O15)))</formula>
    </cfRule>
    <cfRule type="containsText" dxfId="30" priority="19" operator="containsText" text="SPORT">
      <formula>NOT(ISERROR(SEARCH("SPORT",O15)))</formula>
    </cfRule>
  </conditionalFormatting>
  <conditionalFormatting sqref="O21:Q21">
    <cfRule type="cellIs" dxfId="29" priority="54" stopIfTrue="1" operator="lessThan">
      <formula>1</formula>
    </cfRule>
    <cfRule type="cellIs" dxfId="28" priority="56" stopIfTrue="1" operator="greaterThan">
      <formula>57</formula>
    </cfRule>
    <cfRule type="cellIs" dxfId="27" priority="55" stopIfTrue="1" operator="lessThan">
      <formula>$K$21+3</formula>
    </cfRule>
  </conditionalFormatting>
  <conditionalFormatting sqref="S21:U21">
    <cfRule type="cellIs" dxfId="26" priority="57" stopIfTrue="1" operator="lessThan">
      <formula>1</formula>
    </cfRule>
    <cfRule type="cellIs" dxfId="25" priority="58" stopIfTrue="1" operator="lessThan">
      <formula>$O$21+3</formula>
    </cfRule>
    <cfRule type="cellIs" dxfId="24" priority="59" stopIfTrue="1" operator="greaterThan">
      <formula>57</formula>
    </cfRule>
  </conditionalFormatting>
  <conditionalFormatting sqref="W21:Y21">
    <cfRule type="cellIs" dxfId="23" priority="60" stopIfTrue="1" operator="lessThan">
      <formula>1</formula>
    </cfRule>
    <cfRule type="cellIs" dxfId="22" priority="61" stopIfTrue="1" operator="lessThan">
      <formula>$S$21+3</formula>
    </cfRule>
    <cfRule type="cellIs" dxfId="21" priority="62" stopIfTrue="1" operator="greaterThan">
      <formula>57</formula>
    </cfRule>
  </conditionalFormatting>
  <conditionalFormatting sqref="AA21:AC21">
    <cfRule type="cellIs" dxfId="20" priority="63" stopIfTrue="1" operator="lessThan">
      <formula>1</formula>
    </cfRule>
    <cfRule type="cellIs" dxfId="19" priority="64" stopIfTrue="1" operator="lessThan">
      <formula>$W$21+3</formula>
    </cfRule>
    <cfRule type="cellIs" dxfId="18" priority="65" stopIfTrue="1" operator="greaterThan">
      <formula>57</formula>
    </cfRule>
  </conditionalFormatting>
  <conditionalFormatting sqref="AE21:AG21">
    <cfRule type="cellIs" dxfId="17" priority="66" stopIfTrue="1" operator="lessThan">
      <formula>1</formula>
    </cfRule>
    <cfRule type="cellIs" dxfId="16" priority="67" stopIfTrue="1" operator="lessThan">
      <formula>$AA$21+3</formula>
    </cfRule>
    <cfRule type="cellIs" dxfId="15" priority="68" stopIfTrue="1" operator="greaterThan">
      <formula>57</formula>
    </cfRule>
  </conditionalFormatting>
  <conditionalFormatting sqref="AI14 AO14">
    <cfRule type="cellIs" dxfId="14" priority="41" stopIfTrue="1" operator="notEqual">
      <formula>Custom</formula>
    </cfRule>
  </conditionalFormatting>
  <conditionalFormatting sqref="AI12:AK12">
    <cfRule type="cellIs" dxfId="13" priority="30" operator="lessThanOrEqual">
      <formula>MAX($G$21,$K$21,$O$21,$S$21,$W$21,$AA$21,$AE$21,$AI$21)</formula>
    </cfRule>
  </conditionalFormatting>
  <conditionalFormatting sqref="AI21:AK21">
    <cfRule type="cellIs" dxfId="12" priority="69" stopIfTrue="1" operator="lessThan">
      <formula>1</formula>
    </cfRule>
    <cfRule type="cellIs" dxfId="11" priority="70" stopIfTrue="1" operator="lessThan">
      <formula>$AE$21+3</formula>
    </cfRule>
    <cfRule type="cellIs" dxfId="10" priority="71" stopIfTrue="1" operator="greaterThan">
      <formula>57</formula>
    </cfRule>
  </conditionalFormatting>
  <conditionalFormatting sqref="AI13:AO13">
    <cfRule type="cellIs" dxfId="9" priority="45" stopIfTrue="1" operator="notEqual">
      <formula>Custom</formula>
    </cfRule>
  </conditionalFormatting>
  <conditionalFormatting sqref="AM23:AM24">
    <cfRule type="cellIs" dxfId="8" priority="35" operator="between">
      <formula>4.01</formula>
      <formula>8</formula>
    </cfRule>
    <cfRule type="cellIs" dxfId="7" priority="36" operator="greaterThan">
      <formula>8.01</formula>
    </cfRule>
    <cfRule type="cellIs" dxfId="6" priority="37" operator="lessThanOrEqual">
      <formula>4</formula>
    </cfRule>
  </conditionalFormatting>
  <dataValidations xWindow="1242" yWindow="494" count="8">
    <dataValidation type="list" allowBlank="1" showInputMessage="1" showErrorMessage="1" sqref="E15" xr:uid="{00000000-0002-0000-0000-000000000000}">
      <formula1>Lane</formula1>
    </dataValidation>
    <dataValidation type="list" allowBlank="1" showInputMessage="1" showErrorMessage="1" sqref="T13:U13" xr:uid="{00000000-0002-0000-0000-000001000000}">
      <formula1>Start_oil</formula1>
    </dataValidation>
    <dataValidation type="list" allowBlank="1" showInputMessage="1" showErrorMessage="1" sqref="T9:U9" xr:uid="{00000000-0002-0000-0000-000002000000}">
      <formula1>Split</formula1>
    </dataValidation>
    <dataValidation type="list" allowBlank="1" showInputMessage="1" showErrorMessage="1" sqref="E16:L16" xr:uid="{00000000-0002-0000-0000-000003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000-000004000000}">
      <formula1>0</formula1>
      <formula2>57</formula2>
    </dataValidation>
    <dataValidation type="list" allowBlank="1" showInputMessage="1" showErrorMessage="1" sqref="E17" xr:uid="{00000000-0002-0000-0000-000005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00000000-0002-0000-0000-000006000000}">
      <formula1>0</formula1>
      <formula2>12</formula2>
    </dataValidation>
    <dataValidation type="list" allowBlank="1" showInputMessage="1" showErrorMessage="1" sqref="T11:U11" xr:uid="{00000000-0002-0000-0000-000007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/>
    <pageSetUpPr fitToPage="1"/>
  </sheetPr>
  <dimension ref="A1:AT58"/>
  <sheetViews>
    <sheetView zoomScale="55" zoomScaleNormal="55" workbookViewId="0">
      <selection activeCell="C5" sqref="C5"/>
    </sheetView>
  </sheetViews>
  <sheetFormatPr defaultColWidth="9.28515625" defaultRowHeight="12.75" x14ac:dyDescent="0.2"/>
  <cols>
    <col min="1" max="1" width="10" style="8" customWidth="1"/>
    <col min="2" max="4" width="9.710937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28515625" style="8" customWidth="1"/>
    <col min="17" max="19" width="11.42578125" style="8" customWidth="1"/>
    <col min="20" max="33" width="9.28515625" style="8" customWidth="1"/>
    <col min="34" max="46" width="5.28515625" style="8" customWidth="1"/>
    <col min="47" max="16384" width="9.28515625" style="8"/>
  </cols>
  <sheetData>
    <row r="1" spans="1:46" ht="92.45" customHeight="1" x14ac:dyDescent="0.35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" customHeight="1" thickBot="1" x14ac:dyDescent="0.25">
      <c r="A2" s="68"/>
      <c r="H2" s="278" t="str">
        <f>IF('Pattern Design'!T10="","",'Pattern Design'!T10)</f>
        <v>25.KCC.DV8</v>
      </c>
      <c r="I2" s="278"/>
      <c r="J2" s="278"/>
      <c r="K2" s="278"/>
      <c r="L2" s="278"/>
      <c r="M2" s="278"/>
      <c r="N2" s="278"/>
      <c r="O2" s="278"/>
      <c r="P2" s="127"/>
      <c r="V2" s="69"/>
    </row>
    <row r="3" spans="1:46" ht="51" customHeight="1" thickBot="1" x14ac:dyDescent="0.4">
      <c r="A3" s="68"/>
      <c r="B3" s="71"/>
      <c r="C3" s="72"/>
      <c r="D3" s="275" t="s">
        <v>160</v>
      </c>
      <c r="E3" s="276"/>
      <c r="F3" s="276"/>
      <c r="G3" s="277"/>
      <c r="H3" s="278"/>
      <c r="I3" s="278"/>
      <c r="J3" s="278"/>
      <c r="K3" s="278"/>
      <c r="L3" s="278"/>
      <c r="M3" s="278"/>
      <c r="N3" s="278"/>
      <c r="O3" s="278"/>
      <c r="P3" s="275" t="s">
        <v>138</v>
      </c>
      <c r="Q3" s="276"/>
      <c r="R3" s="276"/>
      <c r="S3" s="277"/>
      <c r="V3" s="69"/>
    </row>
    <row r="4" spans="1:46" ht="15.75" x14ac:dyDescent="0.2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4" t="s">
        <v>80</v>
      </c>
      <c r="B5" s="15" t="s">
        <v>70</v>
      </c>
      <c r="C5" s="16">
        <f>IF('Pattern Design'!V29="","",AVERAGE('Pattern Design'!E29:I29))</f>
        <v>23</v>
      </c>
      <c r="D5" s="108">
        <f>_xlfn.IFS(C5="","",C5&gt;0,TRUNC((AVERAGE(C7))/C5,1),C5=0,"")</f>
        <v>4.3</v>
      </c>
      <c r="E5" s="114"/>
      <c r="F5" s="115"/>
      <c r="G5" s="45" t="s">
        <v>80</v>
      </c>
      <c r="H5" s="15" t="s">
        <v>70</v>
      </c>
      <c r="I5" s="16">
        <f>IF('Pattern Design'!V33="","",AVERAGE('Pattern Design'!E33:I33))</f>
        <v>6</v>
      </c>
      <c r="J5" s="46">
        <f>_xlfn.IFS(I5="","",I5&gt;0,TRUNC((AVERAGE(I7))/I5,1),I5=0,"")</f>
        <v>10</v>
      </c>
      <c r="K5" s="124"/>
      <c r="L5" s="124"/>
      <c r="M5" s="44" t="s">
        <v>80</v>
      </c>
      <c r="N5" s="15" t="s">
        <v>70</v>
      </c>
      <c r="O5" s="40">
        <f>AVERAGE(Sheet1!D30:H30)</f>
        <v>4.8203592814371268E-2</v>
      </c>
      <c r="P5" s="46">
        <f>_xlfn.IFS(O5="","",O5&gt;0,TRUNC((AVERAGE(O7))/O5,1),O5=0,"")</f>
        <v>4.3</v>
      </c>
      <c r="Q5" s="114"/>
      <c r="R5" s="115"/>
      <c r="S5" s="45" t="s">
        <v>80</v>
      </c>
      <c r="T5" s="15" t="s">
        <v>70</v>
      </c>
      <c r="U5" s="40">
        <f>AVERAGE(Sheet1!D34:H34)</f>
        <v>1.7604790419161676E-2</v>
      </c>
      <c r="V5" s="46">
        <f>_xlfn.IFS(U5="","",U5&gt;0,TRUNC((AVERAGE(U7))/U5,1),U5=0,"")</f>
        <v>10</v>
      </c>
    </row>
    <row r="6" spans="1:46" ht="15" x14ac:dyDescent="0.25">
      <c r="A6" s="44" t="s">
        <v>79</v>
      </c>
      <c r="B6" s="15" t="s">
        <v>82</v>
      </c>
      <c r="C6" s="16">
        <f>IF('Pattern Design'!V29="","",AVERAGE('Pattern Design'!AI29:AM29))</f>
        <v>23</v>
      </c>
      <c r="D6" s="108">
        <f>_xlfn.IFS(C6="","",C6&gt;0,TRUNC((AVERAGE(C7))/C6,1),C6=0,"")</f>
        <v>4.3</v>
      </c>
      <c r="E6" s="114"/>
      <c r="F6" s="115"/>
      <c r="G6" s="45" t="s">
        <v>79</v>
      </c>
      <c r="H6" s="15" t="s">
        <v>82</v>
      </c>
      <c r="I6" s="16">
        <f>IF('Pattern Design'!V33="","",AVERAGE('Pattern Design'!AI33:AM33))</f>
        <v>6</v>
      </c>
      <c r="J6" s="46">
        <f>_xlfn.IFS(I6="","",I6&gt;0,TRUNC((AVERAGE(I7))/I6,1),I6=0,"")</f>
        <v>10</v>
      </c>
      <c r="K6" s="124"/>
      <c r="L6" s="124"/>
      <c r="M6" s="44" t="s">
        <v>79</v>
      </c>
      <c r="N6" s="15" t="s">
        <v>82</v>
      </c>
      <c r="O6" s="40">
        <f>AVERAGE(Sheet1!AH30:AL30)</f>
        <v>4.8203592814371261E-2</v>
      </c>
      <c r="P6" s="46">
        <f>_xlfn.IFS(O6="","",O6&gt;0,TRUNC((AVERAGE(O7))/O6,1),O6=0,"")</f>
        <v>4.3</v>
      </c>
      <c r="Q6" s="114"/>
      <c r="R6" s="115"/>
      <c r="S6" s="45" t="s">
        <v>79</v>
      </c>
      <c r="T6" s="15" t="s">
        <v>82</v>
      </c>
      <c r="U6" s="40">
        <f>AVERAGE(Sheet1!AH34:AL34)</f>
        <v>1.7604790419161676E-2</v>
      </c>
      <c r="V6" s="46">
        <f>_xlfn.IFS(U6="","",U6&gt;0,TRUNC((AVERAGE(U7))/U6,1),U6=0,"")</f>
        <v>10</v>
      </c>
    </row>
    <row r="7" spans="1:46" ht="15" x14ac:dyDescent="0.25">
      <c r="A7" s="44" t="s">
        <v>81</v>
      </c>
      <c r="B7" s="15" t="s">
        <v>72</v>
      </c>
      <c r="C7" s="16">
        <f>IF('Pattern Design'!V29="","",AVERAGE('Pattern Design'!T29:X29))</f>
        <v>100</v>
      </c>
      <c r="D7" s="111"/>
      <c r="E7" s="114"/>
      <c r="F7" s="115"/>
      <c r="G7" s="45" t="s">
        <v>81</v>
      </c>
      <c r="H7" s="15" t="s">
        <v>78</v>
      </c>
      <c r="I7" s="16">
        <f>IF('Pattern Design'!V33="","",AVERAGE('Pattern Design'!T33:X33))</f>
        <v>60</v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0.20958083832335322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0.17604790419161678</v>
      </c>
      <c r="V7" s="47"/>
    </row>
    <row r="8" spans="1:46" ht="15" x14ac:dyDescent="0.25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5" x14ac:dyDescent="0.25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5" x14ac:dyDescent="0.25">
      <c r="A10" s="44" t="s">
        <v>80</v>
      </c>
      <c r="B10" s="15" t="s">
        <v>70</v>
      </c>
      <c r="C10" s="16">
        <f>IF('Pattern Design'!V30="","",AVERAGE('Pattern Design'!E30:I30))</f>
        <v>16.600000000000001</v>
      </c>
      <c r="D10" s="108">
        <f>_xlfn.IFS(C10="","",C10&gt;0,TRUNC((AVERAGE(C12))/C10,1),C10=0,"")</f>
        <v>5.4</v>
      </c>
      <c r="E10" s="114"/>
      <c r="F10" s="115"/>
      <c r="G10" s="45" t="s">
        <v>80</v>
      </c>
      <c r="H10" s="15" t="s">
        <v>70</v>
      </c>
      <c r="I10" s="16">
        <f>IF('Pattern Design'!V34="","",AVERAGE('Pattern Design'!E34:I34))</f>
        <v>4</v>
      </c>
      <c r="J10" s="46">
        <f>_xlfn.IFS(I10="","",I10&gt;0,TRUNC((AVERAGE(I12))/I10,1),I10=0,"")</f>
        <v>12.5</v>
      </c>
      <c r="K10" s="124"/>
      <c r="L10" s="124"/>
      <c r="M10" s="44" t="s">
        <v>80</v>
      </c>
      <c r="N10" s="15" t="s">
        <v>70</v>
      </c>
      <c r="O10" s="40">
        <f>AVERAGE(Sheet1!D31:H31)</f>
        <v>3.4790419161676647E-2</v>
      </c>
      <c r="P10" s="46">
        <f>_xlfn.IFS(O10="","",O10&gt;0,TRUNC((AVERAGE(O12))/O10,1),O10=0,"")</f>
        <v>5.4</v>
      </c>
      <c r="Q10" s="114"/>
      <c r="R10" s="115"/>
      <c r="S10" s="45" t="s">
        <v>80</v>
      </c>
      <c r="T10" s="15" t="s">
        <v>70</v>
      </c>
      <c r="U10" s="40">
        <f>AVERAGE(Sheet1!D35:H35)</f>
        <v>1.3413173652694612E-2</v>
      </c>
      <c r="V10" s="46">
        <f>_xlfn.IFS(U10="","",U10&gt;0,TRUNC((AVERAGE(U12))/U10,1),U10=0,"")</f>
        <v>12.5</v>
      </c>
    </row>
    <row r="11" spans="1:46" ht="15" x14ac:dyDescent="0.25">
      <c r="A11" s="44" t="s">
        <v>79</v>
      </c>
      <c r="B11" s="15" t="s">
        <v>82</v>
      </c>
      <c r="C11" s="16">
        <f>IF('Pattern Design'!V30="","",AVERAGE('Pattern Design'!AI30:AM30))</f>
        <v>16.600000000000001</v>
      </c>
      <c r="D11" s="134">
        <f>_xlfn.IFS(C11="","",C11&gt;0,TRUNC((AVERAGE(C12))/C11,1),C11=0,"")</f>
        <v>5.4</v>
      </c>
      <c r="E11" s="114"/>
      <c r="F11" s="115"/>
      <c r="G11" s="45" t="s">
        <v>79</v>
      </c>
      <c r="H11" s="15" t="s">
        <v>82</v>
      </c>
      <c r="I11" s="16">
        <f>IF('Pattern Design'!V34="","",AVERAGE('Pattern Design'!AI34:AM34))</f>
        <v>4</v>
      </c>
      <c r="J11" s="46">
        <f>_xlfn.IFS(I11="","",I11&gt;0,TRUNC((AVERAGE(I12))/I11,1),I11=0,"")</f>
        <v>12.5</v>
      </c>
      <c r="K11" s="124"/>
      <c r="L11" s="124"/>
      <c r="M11" s="44" t="s">
        <v>79</v>
      </c>
      <c r="N11" s="15" t="s">
        <v>82</v>
      </c>
      <c r="O11" s="40">
        <f>AVERAGE(Sheet1!AH31:AL31)</f>
        <v>3.4790419161676647E-2</v>
      </c>
      <c r="P11" s="46">
        <f>_xlfn.IFS(O11="","",O11&gt;0,TRUNC((AVERAGE(O12))/O11,1),O11=0,"")</f>
        <v>5.4</v>
      </c>
      <c r="Q11" s="114"/>
      <c r="R11" s="115"/>
      <c r="S11" s="45" t="s">
        <v>79</v>
      </c>
      <c r="T11" s="15" t="s">
        <v>82</v>
      </c>
      <c r="U11" s="40">
        <f>AVERAGE(Sheet1!AH35:AL35)</f>
        <v>1.3413173652694612E-2</v>
      </c>
      <c r="V11" s="46">
        <f>_xlfn.IFS(U11="","",U11&gt;0,TRUNC((AVERAGE(U12))/U11,1),U11=0,"")</f>
        <v>12.5</v>
      </c>
    </row>
    <row r="12" spans="1:46" ht="15" x14ac:dyDescent="0.25">
      <c r="A12" s="44" t="s">
        <v>81</v>
      </c>
      <c r="B12" s="15" t="s">
        <v>78</v>
      </c>
      <c r="C12" s="16">
        <f>IF('Pattern Design'!V30="","",AVERAGE('Pattern Design'!T30:X30))</f>
        <v>90</v>
      </c>
      <c r="D12" s="109"/>
      <c r="E12" s="114"/>
      <c r="F12" s="115"/>
      <c r="G12" s="45" t="s">
        <v>81</v>
      </c>
      <c r="H12" s="15" t="s">
        <v>78</v>
      </c>
      <c r="I12" s="16">
        <f>IF('Pattern Design'!V34="","",AVERAGE('Pattern Design'!T34:X34))</f>
        <v>50</v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0.18862275449101795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0.16766467065868262</v>
      </c>
      <c r="V12" s="50"/>
    </row>
    <row r="13" spans="1:46" ht="15.75" x14ac:dyDescent="0.25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5" x14ac:dyDescent="0.25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5" x14ac:dyDescent="0.25">
      <c r="A15" s="44" t="s">
        <v>80</v>
      </c>
      <c r="B15" s="15" t="s">
        <v>70</v>
      </c>
      <c r="C15" s="16">
        <f>IF('Pattern Design'!V31="","",AVERAGE('Pattern Design'!E31:I31))</f>
        <v>11.6</v>
      </c>
      <c r="D15" s="108">
        <f>_xlfn.IFS(C15="","",C15&gt;0,TRUNC((AVERAGE(C17))/C15,1),C15=0,"")</f>
        <v>6.8</v>
      </c>
      <c r="E15" s="114"/>
      <c r="F15" s="115"/>
      <c r="G15" s="45" t="s">
        <v>80</v>
      </c>
      <c r="H15" s="15" t="s">
        <v>70</v>
      </c>
      <c r="I15" s="16">
        <f>IF('Pattern Design'!V35="","",AVERAGE('Pattern Design'!E35:I35))</f>
        <v>0</v>
      </c>
      <c r="J15" s="46" t="str">
        <f>_xlfn.IFS(I15="","",I15&gt;0,TRUNC((AVERAGE(I17))/I15,1),I15=0,"")</f>
        <v/>
      </c>
      <c r="K15" s="124"/>
      <c r="L15" s="124"/>
      <c r="M15" s="44" t="s">
        <v>80</v>
      </c>
      <c r="N15" s="15" t="s">
        <v>70</v>
      </c>
      <c r="O15" s="40">
        <f>AVERAGE(Sheet1!D32:H32)</f>
        <v>2.917365269461078E-2</v>
      </c>
      <c r="P15" s="46">
        <f>_xlfn.IFS(O15="","",O15&gt;0,TRUNC((AVERAGE(O17))/O15,1),O15=0,"")</f>
        <v>6.8</v>
      </c>
      <c r="Q15" s="114"/>
      <c r="R15" s="115"/>
      <c r="S15" s="45" t="s">
        <v>80</v>
      </c>
      <c r="T15" s="15" t="s">
        <v>70</v>
      </c>
      <c r="U15" s="40">
        <f>AVERAGE(Sheet1!D36:H36)</f>
        <v>0</v>
      </c>
      <c r="V15" s="46" t="str">
        <f>_xlfn.IFS(U15="","",U15&gt;0,TRUNC((AVERAGE(U17))/U15,1),U15=0,"")</f>
        <v/>
      </c>
    </row>
    <row r="16" spans="1:46" ht="15" x14ac:dyDescent="0.25">
      <c r="A16" s="44" t="s">
        <v>79</v>
      </c>
      <c r="B16" s="15" t="s">
        <v>82</v>
      </c>
      <c r="C16" s="16">
        <f>IF('Pattern Design'!V31="","",AVERAGE('Pattern Design'!AI31:AM31))</f>
        <v>11.6</v>
      </c>
      <c r="D16" s="108">
        <f>_xlfn.IFS(C16="","",C16&gt;0,TRUNC((AVERAGE(C17))/C16,1),C16=0,"")</f>
        <v>6.8</v>
      </c>
      <c r="E16" s="114"/>
      <c r="F16" s="115"/>
      <c r="G16" s="45" t="s">
        <v>79</v>
      </c>
      <c r="H16" s="15" t="s">
        <v>82</v>
      </c>
      <c r="I16" s="16">
        <f>IF('Pattern Design'!V35="","",AVERAGE('Pattern Design'!AI35:AM35))</f>
        <v>0</v>
      </c>
      <c r="J16" s="46" t="str">
        <f>_xlfn.IFS(I16="","",I16&gt;0,TRUNC((AVERAGE(I17))/I16,1),I16=0,"")</f>
        <v/>
      </c>
      <c r="K16" s="124"/>
      <c r="L16" s="124"/>
      <c r="M16" s="44" t="s">
        <v>79</v>
      </c>
      <c r="N16" s="15" t="s">
        <v>82</v>
      </c>
      <c r="O16" s="40">
        <f>AVERAGE(Sheet1!AH32:AL32)</f>
        <v>2.9173652694610773E-2</v>
      </c>
      <c r="P16" s="46">
        <f>_xlfn.IFS(O16="","",O16&gt;0,TRUNC((AVERAGE(O17))/O16,1),O16=0,"")</f>
        <v>6.8</v>
      </c>
      <c r="Q16" s="114"/>
      <c r="R16" s="115"/>
      <c r="S16" s="45" t="s">
        <v>79</v>
      </c>
      <c r="T16" s="15" t="s">
        <v>82</v>
      </c>
      <c r="U16" s="40">
        <f>AVERAGE(Sheet1!AH36:AL36)</f>
        <v>0</v>
      </c>
      <c r="V16" s="46" t="str">
        <f>_xlfn.IFS(U16="","",U16&gt;0,TRUNC((AVERAGE(U17))/U16,1),U16=0,"")</f>
        <v/>
      </c>
    </row>
    <row r="17" spans="1:22" ht="15" x14ac:dyDescent="0.25">
      <c r="A17" s="44" t="s">
        <v>81</v>
      </c>
      <c r="B17" s="15" t="s">
        <v>78</v>
      </c>
      <c r="C17" s="16">
        <f>IF('Pattern Design'!V31="","",AVERAGE('Pattern Design'!T31:X31))</f>
        <v>80</v>
      </c>
      <c r="D17" s="110"/>
      <c r="E17" s="114"/>
      <c r="F17" s="115"/>
      <c r="G17" s="45" t="s">
        <v>81</v>
      </c>
      <c r="H17" s="15" t="s">
        <v>72</v>
      </c>
      <c r="I17" s="16">
        <f>IF('Pattern Design'!V35="","",AVERAGE('Pattern Design'!T35:X35))</f>
        <v>0</v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0.20119760479041915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0</v>
      </c>
      <c r="V17" s="52"/>
    </row>
    <row r="18" spans="1:22" ht="15" x14ac:dyDescent="0.25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5" x14ac:dyDescent="0.25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5" x14ac:dyDescent="0.25">
      <c r="A20" s="44" t="s">
        <v>80</v>
      </c>
      <c r="B20" s="15" t="s">
        <v>70</v>
      </c>
      <c r="C20" s="16">
        <f>IF('Pattern Design'!V32="","",AVERAGE('Pattern Design'!E32:I32))</f>
        <v>8.4</v>
      </c>
      <c r="D20" s="108">
        <f>_xlfn.IFS(C20="","",C20&gt;0,TRUNC((AVERAGE(C22))/C20,1),C20=0,"")</f>
        <v>8.3000000000000007</v>
      </c>
      <c r="E20" s="118"/>
      <c r="F20" s="119"/>
      <c r="G20" s="45" t="s">
        <v>80</v>
      </c>
      <c r="H20" s="15" t="s">
        <v>70</v>
      </c>
      <c r="I20" s="16" t="str">
        <f>IF('Pattern Design'!V36="","",AVERAGE('Pattern Design'!E36:I36))</f>
        <v/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2.4646706586826349E-2</v>
      </c>
      <c r="P20" s="46">
        <f>_xlfn.IFS(O20="","",O20&gt;0,TRUNC((AVERAGE(O22))/O20,1),O20=0,"")</f>
        <v>8.3000000000000007</v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5" x14ac:dyDescent="0.25">
      <c r="A21" s="44" t="s">
        <v>79</v>
      </c>
      <c r="B21" s="15" t="s">
        <v>82</v>
      </c>
      <c r="C21" s="16">
        <f>IF('Pattern Design'!V32="","",AVERAGE('Pattern Design'!AI32:AM32))</f>
        <v>8.4</v>
      </c>
      <c r="D21" s="108">
        <f>_xlfn.IFS(C21="","",C21&gt;0,TRUNC((AVERAGE(C22))/C21,1),C21=0,"")</f>
        <v>8.3000000000000007</v>
      </c>
      <c r="E21" s="120"/>
      <c r="F21" s="121"/>
      <c r="G21" s="45" t="s">
        <v>79</v>
      </c>
      <c r="H21" s="15" t="s">
        <v>82</v>
      </c>
      <c r="I21" s="16" t="str">
        <f>IF('Pattern Design'!V36="","",AVERAGE('Pattern Design'!AI36:AM36))</f>
        <v/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2.4646706586826349E-2</v>
      </c>
      <c r="P21" s="46">
        <f>_xlfn.IFS(O21="","",O21&gt;0,TRUNC((AVERAGE(O22))/O21,1),O21=0,"")</f>
        <v>8.3000000000000007</v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5.75" thickBot="1" x14ac:dyDescent="0.3">
      <c r="A22" s="53" t="s">
        <v>81</v>
      </c>
      <c r="B22" s="54" t="s">
        <v>72</v>
      </c>
      <c r="C22" s="55">
        <f>IF('Pattern Design'!V32="","",AVERAGE('Pattern Design'!T32:X32))</f>
        <v>70</v>
      </c>
      <c r="D22" s="126"/>
      <c r="E22" s="122"/>
      <c r="F22" s="123"/>
      <c r="G22" s="56" t="s">
        <v>81</v>
      </c>
      <c r="H22" s="54" t="s">
        <v>78</v>
      </c>
      <c r="I22" s="55" t="str">
        <f>IF('Pattern Design'!V36="","",AVERAGE('Pattern Design'!T36:X36))</f>
        <v/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0.20538922155688627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x14ac:dyDescent="0.2">
      <c r="A23" s="279" t="s">
        <v>149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1"/>
    </row>
    <row r="24" spans="1:22" x14ac:dyDescent="0.2">
      <c r="A24" s="282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4"/>
    </row>
    <row r="25" spans="1:22" ht="13.5" thickBot="1" x14ac:dyDescent="0.2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7"/>
    </row>
    <row r="26" spans="1:22" ht="15" x14ac:dyDescent="0.25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5" x14ac:dyDescent="0.25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5" x14ac:dyDescent="0.25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5" x14ac:dyDescent="0.25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5" x14ac:dyDescent="0.25">
      <c r="A30" s="68"/>
      <c r="E30" s="10"/>
      <c r="F30" s="10"/>
      <c r="G30" s="10"/>
      <c r="V30" s="69"/>
    </row>
    <row r="31" spans="1:22" x14ac:dyDescent="0.2">
      <c r="A31" s="68"/>
      <c r="V31" s="69"/>
    </row>
    <row r="32" spans="1:22" ht="15" x14ac:dyDescent="0.25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5" x14ac:dyDescent="0.25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5" x14ac:dyDescent="0.25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5" x14ac:dyDescent="0.25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5" x14ac:dyDescent="0.25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5" x14ac:dyDescent="0.25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5" x14ac:dyDescent="0.25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5" x14ac:dyDescent="0.25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5" x14ac:dyDescent="0.25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5" x14ac:dyDescent="0.25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2">
      <c r="A42" s="68"/>
      <c r="V42" s="69"/>
    </row>
    <row r="43" spans="1:22" x14ac:dyDescent="0.2">
      <c r="A43" s="68"/>
      <c r="V43" s="69"/>
    </row>
    <row r="44" spans="1:22" x14ac:dyDescent="0.2">
      <c r="A44" s="68"/>
      <c r="V44" s="69"/>
    </row>
    <row r="45" spans="1:22" x14ac:dyDescent="0.2">
      <c r="A45" s="68"/>
      <c r="V45" s="69"/>
    </row>
    <row r="46" spans="1:22" x14ac:dyDescent="0.2">
      <c r="A46" s="68"/>
      <c r="V46" s="69"/>
    </row>
    <row r="47" spans="1:22" x14ac:dyDescent="0.2">
      <c r="A47" s="68"/>
      <c r="V47" s="69"/>
    </row>
    <row r="48" spans="1:22" x14ac:dyDescent="0.2">
      <c r="A48" s="68"/>
      <c r="V48" s="69"/>
    </row>
    <row r="49" spans="1:22" x14ac:dyDescent="0.2">
      <c r="A49" s="68"/>
      <c r="V49" s="69"/>
    </row>
    <row r="50" spans="1:22" x14ac:dyDescent="0.2">
      <c r="A50" s="68"/>
      <c r="V50" s="69"/>
    </row>
    <row r="51" spans="1:22" ht="12" customHeight="1" thickBot="1" x14ac:dyDescent="0.25">
      <c r="A51" s="68"/>
      <c r="V51" s="69"/>
    </row>
    <row r="52" spans="1:22" ht="13.15" customHeight="1" x14ac:dyDescent="0.2">
      <c r="A52" s="288" t="s">
        <v>140</v>
      </c>
      <c r="B52" s="289"/>
      <c r="C52" s="289"/>
      <c r="D52" s="290"/>
      <c r="E52" s="289" t="s">
        <v>153</v>
      </c>
      <c r="F52" s="289"/>
      <c r="G52" s="289"/>
      <c r="H52" s="290"/>
      <c r="I52" s="288" t="s">
        <v>150</v>
      </c>
      <c r="J52" s="289"/>
      <c r="K52" s="290"/>
      <c r="L52" s="288" t="s">
        <v>151</v>
      </c>
      <c r="M52" s="289"/>
      <c r="N52" s="290"/>
      <c r="O52" s="288" t="s">
        <v>152</v>
      </c>
      <c r="P52" s="289"/>
      <c r="Q52" s="289"/>
      <c r="R52" s="289"/>
      <c r="S52" s="288" t="s">
        <v>141</v>
      </c>
      <c r="T52" s="289"/>
      <c r="U52" s="289"/>
      <c r="V52" s="290"/>
    </row>
    <row r="53" spans="1:22" ht="12" customHeight="1" thickBot="1" x14ac:dyDescent="0.25">
      <c r="A53" s="291"/>
      <c r="B53" s="292"/>
      <c r="C53" s="292"/>
      <c r="D53" s="293"/>
      <c r="E53" s="292"/>
      <c r="F53" s="292"/>
      <c r="G53" s="292"/>
      <c r="H53" s="293"/>
      <c r="I53" s="291"/>
      <c r="J53" s="292"/>
      <c r="K53" s="293"/>
      <c r="L53" s="291"/>
      <c r="M53" s="292"/>
      <c r="N53" s="293"/>
      <c r="O53" s="291"/>
      <c r="P53" s="292"/>
      <c r="Q53" s="292"/>
      <c r="R53" s="292"/>
      <c r="S53" s="291"/>
      <c r="T53" s="292"/>
      <c r="U53" s="292"/>
      <c r="V53" s="293"/>
    </row>
    <row r="54" spans="1:22" ht="49.9" customHeight="1" thickBot="1" x14ac:dyDescent="0.25">
      <c r="A54" s="303" t="s">
        <v>154</v>
      </c>
      <c r="B54" s="304"/>
      <c r="C54" s="304"/>
      <c r="D54" s="305"/>
      <c r="E54" s="304" t="s">
        <v>155</v>
      </c>
      <c r="F54" s="304"/>
      <c r="G54" s="304"/>
      <c r="H54" s="305"/>
      <c r="I54" s="303" t="s">
        <v>156</v>
      </c>
      <c r="J54" s="304"/>
      <c r="K54" s="305"/>
      <c r="L54" s="303" t="s">
        <v>157</v>
      </c>
      <c r="M54" s="304"/>
      <c r="N54" s="305"/>
      <c r="O54" s="303" t="s">
        <v>158</v>
      </c>
      <c r="P54" s="304"/>
      <c r="Q54" s="304"/>
      <c r="R54" s="305"/>
      <c r="S54" s="303" t="s">
        <v>159</v>
      </c>
      <c r="T54" s="304"/>
      <c r="U54" s="304"/>
      <c r="V54" s="305"/>
    </row>
    <row r="55" spans="1:22" ht="13.15" customHeight="1" x14ac:dyDescent="0.2">
      <c r="A55" s="294">
        <f>IFERROR(Sheet1!S39/Sheet1!D39,"")</f>
        <v>6.8431568431568426</v>
      </c>
      <c r="B55" s="295"/>
      <c r="C55" s="295"/>
      <c r="D55" s="296"/>
      <c r="E55" s="307">
        <f>IFERROR((Sheet1!S39/Sheet1!I39),"")</f>
        <v>1.6799509503372165</v>
      </c>
      <c r="F55" s="307"/>
      <c r="G55" s="307"/>
      <c r="H55" s="308"/>
      <c r="I55" s="306">
        <f>IFERROR((Sheet1!S39/Sheet1!N39),"")</f>
        <v>1.0778914240755311</v>
      </c>
      <c r="J55" s="307"/>
      <c r="K55" s="308"/>
      <c r="L55" s="306">
        <f>IFERROR((Sheet1!S39/Sheet1!X39),"")</f>
        <v>1.0778914240755311</v>
      </c>
      <c r="M55" s="307"/>
      <c r="N55" s="308"/>
      <c r="O55" s="306">
        <f>IFERROR((Sheet1!S39/Sheet1!AC39),"")</f>
        <v>1.6799509503372165</v>
      </c>
      <c r="P55" s="307"/>
      <c r="Q55" s="307"/>
      <c r="R55" s="308"/>
      <c r="S55" s="294">
        <f>IFERROR(Sheet1!S39/Sheet1!AH39,"")</f>
        <v>6.8431568431568426</v>
      </c>
      <c r="T55" s="295"/>
      <c r="U55" s="295"/>
      <c r="V55" s="296"/>
    </row>
    <row r="56" spans="1:22" ht="13.15" customHeight="1" x14ac:dyDescent="0.2">
      <c r="A56" s="297"/>
      <c r="B56" s="298"/>
      <c r="C56" s="298"/>
      <c r="D56" s="299"/>
      <c r="E56" s="310"/>
      <c r="F56" s="310"/>
      <c r="G56" s="310"/>
      <c r="H56" s="311"/>
      <c r="I56" s="309"/>
      <c r="J56" s="310"/>
      <c r="K56" s="311"/>
      <c r="L56" s="309"/>
      <c r="M56" s="310"/>
      <c r="N56" s="311"/>
      <c r="O56" s="309"/>
      <c r="P56" s="310"/>
      <c r="Q56" s="310"/>
      <c r="R56" s="311"/>
      <c r="S56" s="297"/>
      <c r="T56" s="298"/>
      <c r="U56" s="298"/>
      <c r="V56" s="299"/>
    </row>
    <row r="57" spans="1:22" ht="13.15" customHeight="1" x14ac:dyDescent="0.2">
      <c r="A57" s="297"/>
      <c r="B57" s="298"/>
      <c r="C57" s="298"/>
      <c r="D57" s="299"/>
      <c r="E57" s="310"/>
      <c r="F57" s="310"/>
      <c r="G57" s="310"/>
      <c r="H57" s="311"/>
      <c r="I57" s="309"/>
      <c r="J57" s="310"/>
      <c r="K57" s="311"/>
      <c r="L57" s="309"/>
      <c r="M57" s="310"/>
      <c r="N57" s="311"/>
      <c r="O57" s="309"/>
      <c r="P57" s="310"/>
      <c r="Q57" s="310"/>
      <c r="R57" s="311"/>
      <c r="S57" s="297"/>
      <c r="T57" s="298"/>
      <c r="U57" s="298"/>
      <c r="V57" s="299"/>
    </row>
    <row r="58" spans="1:22" ht="13.9" customHeight="1" thickBot="1" x14ac:dyDescent="0.25">
      <c r="A58" s="300"/>
      <c r="B58" s="301"/>
      <c r="C58" s="301"/>
      <c r="D58" s="302"/>
      <c r="E58" s="313"/>
      <c r="F58" s="313"/>
      <c r="G58" s="313"/>
      <c r="H58" s="314"/>
      <c r="I58" s="312"/>
      <c r="J58" s="313"/>
      <c r="K58" s="314"/>
      <c r="L58" s="312"/>
      <c r="M58" s="313"/>
      <c r="N58" s="314"/>
      <c r="O58" s="312"/>
      <c r="P58" s="313"/>
      <c r="Q58" s="313"/>
      <c r="R58" s="314"/>
      <c r="S58" s="300"/>
      <c r="T58" s="301"/>
      <c r="U58" s="301"/>
      <c r="V58" s="302"/>
    </row>
  </sheetData>
  <sheetProtection algorithmName="SHA-512" hashValue="q/ZRI8VoN9wIK4kqttEqW1v/o7xc17rGVmHDXkeWLGLgTpHrOjOL9FUl4M7LzKdFDd5MkfU3Dz7faM/rYUFlsA==" saltValue="zUUnGYQe8vtEwBQFORykwQ==" spinCount="100000" sheet="1" selectLockedCells="1"/>
  <mergeCells count="22"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  <mergeCell ref="D3:G3"/>
    <mergeCell ref="H2:O3"/>
    <mergeCell ref="P3:S3"/>
    <mergeCell ref="A23:V25"/>
    <mergeCell ref="S52:V53"/>
    <mergeCell ref="A52:D53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/>
    <pageSetUpPr fitToPage="1"/>
  </sheetPr>
  <dimension ref="A1:AN22"/>
  <sheetViews>
    <sheetView zoomScale="55" zoomScaleNormal="55" workbookViewId="0">
      <selection activeCell="F8" sqref="F8:G8"/>
    </sheetView>
  </sheetViews>
  <sheetFormatPr defaultColWidth="9.28515625" defaultRowHeight="12.75" x14ac:dyDescent="0.2"/>
  <cols>
    <col min="1" max="1" width="9.28515625" style="2"/>
    <col min="2" max="40" width="6.7109375" style="2" customWidth="1"/>
    <col min="41" max="16384" width="9.28515625" style="2"/>
  </cols>
  <sheetData>
    <row r="1" spans="1:40" ht="124.9" customHeigh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15" customHeight="1" x14ac:dyDescent="0.2">
      <c r="A2" s="87"/>
      <c r="B2" s="326" t="s">
        <v>88</v>
      </c>
      <c r="C2" s="326"/>
      <c r="D2" s="327"/>
      <c r="E2" s="327"/>
      <c r="F2" s="327"/>
      <c r="G2" s="327"/>
      <c r="H2" s="327"/>
      <c r="I2" s="327"/>
      <c r="AN2" s="88"/>
    </row>
    <row r="3" spans="1:40" ht="26.45" customHeight="1" x14ac:dyDescent="0.35">
      <c r="A3" s="87"/>
      <c r="B3" s="136"/>
      <c r="C3" s="137"/>
      <c r="D3" s="330" t="s">
        <v>80</v>
      </c>
      <c r="E3" s="331"/>
      <c r="F3" s="332" t="s">
        <v>81</v>
      </c>
      <c r="G3" s="332"/>
      <c r="H3" s="332" t="s">
        <v>79</v>
      </c>
      <c r="I3" s="332"/>
      <c r="AN3" s="88"/>
    </row>
    <row r="4" spans="1:40" s="3" customFormat="1" ht="27" customHeight="1" x14ac:dyDescent="0.35">
      <c r="A4" s="89"/>
      <c r="B4" s="328"/>
      <c r="C4" s="329"/>
      <c r="D4" s="333" t="s">
        <v>66</v>
      </c>
      <c r="E4" s="333"/>
      <c r="F4" s="334" t="s">
        <v>67</v>
      </c>
      <c r="G4" s="334"/>
      <c r="H4" s="334" t="s">
        <v>68</v>
      </c>
      <c r="I4" s="334"/>
      <c r="K4" s="90"/>
      <c r="AN4" s="91"/>
    </row>
    <row r="5" spans="1:40" s="3" customFormat="1" ht="27" customHeight="1" x14ac:dyDescent="0.35">
      <c r="A5" s="89"/>
      <c r="B5" s="323" t="s">
        <v>69</v>
      </c>
      <c r="C5" s="324"/>
      <c r="D5" s="319">
        <f>IFERROR(TRUNC((AVERAGE('Ratio Detail'!$C$5))/'Ratio Detail'!C10,1),"")</f>
        <v>1.3</v>
      </c>
      <c r="E5" s="319"/>
      <c r="F5" s="319">
        <f>IFERROR(TRUNC((AVERAGE('Ratio Detail'!$C$7))/'Ratio Detail'!C12,1),"")</f>
        <v>1.1000000000000001</v>
      </c>
      <c r="G5" s="319"/>
      <c r="H5" s="319">
        <f>IFERROR(TRUNC((AVERAGE('Ratio Detail'!$C$6))/'Ratio Detail'!C11,1),"")</f>
        <v>1.3</v>
      </c>
      <c r="I5" s="319"/>
      <c r="AN5" s="91"/>
    </row>
    <row r="6" spans="1:40" s="3" customFormat="1" ht="27" customHeight="1" x14ac:dyDescent="0.35">
      <c r="A6" s="89"/>
      <c r="B6" s="323" t="s">
        <v>71</v>
      </c>
      <c r="C6" s="324"/>
      <c r="D6" s="319">
        <f>IFERROR(TRUNC((AVERAGE('Ratio Detail'!$C$5))/'Ratio Detail'!C15,1),"")</f>
        <v>1.9</v>
      </c>
      <c r="E6" s="319"/>
      <c r="F6" s="319">
        <f>IFERROR(TRUNC((AVERAGE('Ratio Detail'!$C$7))/'Ratio Detail'!C17,1),"")</f>
        <v>1.2</v>
      </c>
      <c r="G6" s="319"/>
      <c r="H6" s="319">
        <f>IFERROR(TRUNC((AVERAGE('Ratio Detail'!$C$6))/'Ratio Detail'!C16,1),"")</f>
        <v>1.9</v>
      </c>
      <c r="I6" s="319"/>
      <c r="O6" s="315" t="str">
        <f>IF('Pattern Design'!T10="","",'Pattern Design'!T10)</f>
        <v>25.KCC.DV8</v>
      </c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N6" s="91"/>
    </row>
    <row r="7" spans="1:40" s="3" customFormat="1" ht="27" customHeight="1" x14ac:dyDescent="0.35">
      <c r="A7" s="89"/>
      <c r="B7" s="323" t="s">
        <v>73</v>
      </c>
      <c r="C7" s="324"/>
      <c r="D7" s="319">
        <f>IFERROR(TRUNC((AVERAGE('Ratio Detail'!$C$5))/'Ratio Detail'!C20,1),"")</f>
        <v>2.7</v>
      </c>
      <c r="E7" s="319"/>
      <c r="F7" s="319">
        <f>IFERROR(TRUNC((AVERAGE('Ratio Detail'!$C$7))/'Ratio Detail'!C22,1),"")</f>
        <v>1.4</v>
      </c>
      <c r="G7" s="319"/>
      <c r="H7" s="319">
        <f>IFERROR(TRUNC((AVERAGE('Ratio Detail'!$C$6))/'Ratio Detail'!C21,1),"")</f>
        <v>2.7</v>
      </c>
      <c r="I7" s="319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N7" s="91"/>
    </row>
    <row r="8" spans="1:40" ht="27" customHeight="1" x14ac:dyDescent="0.35">
      <c r="A8" s="87"/>
      <c r="B8" s="323" t="s">
        <v>74</v>
      </c>
      <c r="C8" s="324"/>
      <c r="D8" s="319">
        <f>IFERROR(TRUNC((AVERAGE('Ratio Detail'!$C$5))/'Ratio Detail'!I5,1),"")</f>
        <v>3.8</v>
      </c>
      <c r="E8" s="319"/>
      <c r="F8" s="319">
        <f>IFERROR(TRUNC((AVERAGE('Ratio Detail'!$C$7))/'Ratio Detail'!I7,1),"")</f>
        <v>1.6</v>
      </c>
      <c r="G8" s="319"/>
      <c r="H8" s="319">
        <f>IFERROR(TRUNC((AVERAGE('Ratio Detail'!$C$6))/'Ratio Detail'!I6,1),"")</f>
        <v>3.8</v>
      </c>
      <c r="I8" s="319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5"/>
      <c r="AB8" s="315"/>
      <c r="AN8" s="88"/>
    </row>
    <row r="9" spans="1:40" ht="27" customHeight="1" x14ac:dyDescent="0.35">
      <c r="A9" s="87"/>
      <c r="B9" s="323" t="s">
        <v>75</v>
      </c>
      <c r="C9" s="324"/>
      <c r="D9" s="319">
        <f>IFERROR(TRUNC((AVERAGE('Ratio Detail'!$C$5))/'Ratio Detail'!I10,1),"")</f>
        <v>5.7</v>
      </c>
      <c r="E9" s="319"/>
      <c r="F9" s="319">
        <f>IFERROR(TRUNC((AVERAGE('Ratio Detail'!$C$7))/'Ratio Detail'!I12,1),"")</f>
        <v>2</v>
      </c>
      <c r="G9" s="319"/>
      <c r="H9" s="319">
        <f>IFERROR(TRUNC((AVERAGE('Ratio Detail'!$C$6))/'Ratio Detail'!I11,1),"")</f>
        <v>5.7</v>
      </c>
      <c r="I9" s="319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N9" s="88"/>
    </row>
    <row r="10" spans="1:40" ht="27" customHeight="1" x14ac:dyDescent="0.35">
      <c r="A10" s="87"/>
      <c r="B10" s="323" t="s">
        <v>76</v>
      </c>
      <c r="C10" s="324"/>
      <c r="D10" s="319" t="str">
        <f>IFERROR(TRUNC((AVERAGE('Ratio Detail'!$C$5))/'Ratio Detail'!I15,1),"")</f>
        <v/>
      </c>
      <c r="E10" s="319"/>
      <c r="F10" s="319" t="str">
        <f>IFERROR(TRUNC((AVERAGE('Ratio Detail'!$C$7))/'Ratio Detail'!I17,1),"")</f>
        <v/>
      </c>
      <c r="G10" s="319"/>
      <c r="H10" s="319" t="str">
        <f>IFERROR(TRUNC((AVERAGE('Ratio Detail'!$C$6))/'Ratio Detail'!I16,1),"")</f>
        <v/>
      </c>
      <c r="I10" s="319"/>
      <c r="AN10" s="88"/>
    </row>
    <row r="11" spans="1:40" ht="27" customHeight="1" x14ac:dyDescent="0.35">
      <c r="A11" s="87"/>
      <c r="B11" s="323" t="s">
        <v>77</v>
      </c>
      <c r="C11" s="324"/>
      <c r="D11" s="319" t="str">
        <f>IFERROR(TRUNC((AVERAGE('Ratio Detail'!$C$5))/'Ratio Detail'!I20,1),"")</f>
        <v/>
      </c>
      <c r="E11" s="319"/>
      <c r="F11" s="319" t="str">
        <f>IFERROR(TRUNC((AVERAGE('Ratio Detail'!$C$7))/'Ratio Detail'!I22,1),"")</f>
        <v/>
      </c>
      <c r="G11" s="319"/>
      <c r="H11" s="319" t="str">
        <f>IFERROR(TRUNC((AVERAGE('Ratio Detail'!$C$6))/'Ratio Detail'!I21,1),"")</f>
        <v/>
      </c>
      <c r="I11" s="319"/>
      <c r="AN11" s="88"/>
    </row>
    <row r="12" spans="1:40" ht="27" customHeight="1" thickBot="1" x14ac:dyDescent="0.45">
      <c r="A12" s="87"/>
      <c r="B12" s="325"/>
      <c r="C12" s="325"/>
      <c r="D12" s="325"/>
      <c r="E12" s="325"/>
      <c r="F12" s="325"/>
      <c r="G12" s="325"/>
      <c r="H12" s="325"/>
      <c r="N12" s="216" t="s">
        <v>136</v>
      </c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N12" s="88"/>
    </row>
    <row r="13" spans="1:40" ht="27" customHeight="1" thickBot="1" x14ac:dyDescent="0.4">
      <c r="A13" s="128"/>
      <c r="B13" s="320" t="s">
        <v>13</v>
      </c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2"/>
    </row>
    <row r="14" spans="1:40" ht="27" customHeight="1" thickBot="1" x14ac:dyDescent="0.4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35">
      <c r="A15" s="138">
        <v>2</v>
      </c>
      <c r="B15" s="18" t="str">
        <f>IFERROR('Pattern Design'!C29/'Pattern Design'!C30,"")</f>
        <v/>
      </c>
      <c r="C15" s="19">
        <f>IFERROR('Pattern Design'!D29/'Pattern Design'!D30,"")</f>
        <v>1</v>
      </c>
      <c r="D15" s="19">
        <f>IFERROR('Pattern Design'!E29/'Pattern Design'!E30,"")</f>
        <v>1.25</v>
      </c>
      <c r="E15" s="19">
        <f>IFERROR('Pattern Design'!F29/'Pattern Design'!F30,"")</f>
        <v>1.5</v>
      </c>
      <c r="F15" s="19">
        <f>IFERROR('Pattern Design'!G29/'Pattern Design'!G30,"")</f>
        <v>1.3333333333333333</v>
      </c>
      <c r="G15" s="19">
        <f>IFERROR('Pattern Design'!H29/'Pattern Design'!H30,"")</f>
        <v>1.5</v>
      </c>
      <c r="H15" s="19">
        <f>IFERROR('Pattern Design'!I29/'Pattern Design'!I30,"")</f>
        <v>1.3333333333333333</v>
      </c>
      <c r="I15" s="19">
        <f>IFERROR('Pattern Design'!J29/'Pattern Design'!J30,"")</f>
        <v>1.25</v>
      </c>
      <c r="J15" s="19">
        <f>IFERROR('Pattern Design'!K29/'Pattern Design'!K30,"")</f>
        <v>1.2</v>
      </c>
      <c r="K15" s="19">
        <f>IFERROR('Pattern Design'!L29/'Pattern Design'!L30,"")</f>
        <v>1.1666666666666667</v>
      </c>
      <c r="L15" s="19">
        <f>IFERROR('Pattern Design'!M29/'Pattern Design'!M30,"")</f>
        <v>1.1428571428571428</v>
      </c>
      <c r="M15" s="19">
        <f>IFERROR('Pattern Design'!N29/'Pattern Design'!N30,"")</f>
        <v>1.125</v>
      </c>
      <c r="N15" s="19">
        <f>IFERROR('Pattern Design'!O29/'Pattern Design'!O30,"")</f>
        <v>1.25</v>
      </c>
      <c r="O15" s="19">
        <f>IFERROR('Pattern Design'!P29/'Pattern Design'!P30,"")</f>
        <v>1.25</v>
      </c>
      <c r="P15" s="19">
        <f>IFERROR('Pattern Design'!Q29/'Pattern Design'!Q30,"")</f>
        <v>1.25</v>
      </c>
      <c r="Q15" s="19">
        <f>IFERROR('Pattern Design'!R29/'Pattern Design'!R30,"")</f>
        <v>1.1111111111111112</v>
      </c>
      <c r="R15" s="19">
        <f>IFERROR('Pattern Design'!S29/'Pattern Design'!S30,"")</f>
        <v>1.1111111111111112</v>
      </c>
      <c r="S15" s="19">
        <f>IFERROR('Pattern Design'!T29/'Pattern Design'!T30,"")</f>
        <v>1.1111111111111112</v>
      </c>
      <c r="T15" s="19">
        <f>IFERROR('Pattern Design'!U29/'Pattern Design'!U30,"")</f>
        <v>1.1111111111111112</v>
      </c>
      <c r="U15" s="19">
        <f>IFERROR('Pattern Design'!V29/'Pattern Design'!V30,"")</f>
        <v>1.1111111111111112</v>
      </c>
      <c r="V15" s="19">
        <f>IFERROR('Pattern Design'!W29/'Pattern Design'!W30,"")</f>
        <v>1.1111111111111112</v>
      </c>
      <c r="W15" s="19">
        <f>IFERROR('Pattern Design'!X29/'Pattern Design'!X30,"")</f>
        <v>1.1111111111111112</v>
      </c>
      <c r="X15" s="19">
        <f>IFERROR('Pattern Design'!Y29/'Pattern Design'!Y30,"")</f>
        <v>1.1111111111111112</v>
      </c>
      <c r="Y15" s="19">
        <f>IFERROR('Pattern Design'!Z29/'Pattern Design'!Z30,"")</f>
        <v>1.1111111111111112</v>
      </c>
      <c r="Z15" s="19">
        <f>IFERROR('Pattern Design'!AA29/'Pattern Design'!AA30,"")</f>
        <v>1.25</v>
      </c>
      <c r="AA15" s="19">
        <f>IFERROR('Pattern Design'!AB29/'Pattern Design'!AB30,"")</f>
        <v>1.25</v>
      </c>
      <c r="AB15" s="19">
        <f>IFERROR('Pattern Design'!AC29/'Pattern Design'!AC30,"")</f>
        <v>1.25</v>
      </c>
      <c r="AC15" s="19">
        <f>IFERROR('Pattern Design'!AD29/'Pattern Design'!AD30,"")</f>
        <v>1.125</v>
      </c>
      <c r="AD15" s="19">
        <f>IFERROR('Pattern Design'!AE29/'Pattern Design'!AE30,"")</f>
        <v>1.1428571428571428</v>
      </c>
      <c r="AE15" s="19">
        <f>IFERROR('Pattern Design'!AF29/'Pattern Design'!AF30,"")</f>
        <v>1.1666666666666667</v>
      </c>
      <c r="AF15" s="19">
        <f>IFERROR('Pattern Design'!AG29/'Pattern Design'!AG30,"")</f>
        <v>1.2</v>
      </c>
      <c r="AG15" s="19">
        <f>IFERROR('Pattern Design'!AH29/'Pattern Design'!AH30,"")</f>
        <v>1.25</v>
      </c>
      <c r="AH15" s="19">
        <f>IFERROR('Pattern Design'!AI29/'Pattern Design'!AI30,"")</f>
        <v>1.3333333333333333</v>
      </c>
      <c r="AI15" s="19">
        <f>IFERROR('Pattern Design'!AJ29/'Pattern Design'!AJ30,"")</f>
        <v>1.5</v>
      </c>
      <c r="AJ15" s="19">
        <f>IFERROR('Pattern Design'!AK29/'Pattern Design'!AK30,"")</f>
        <v>1.3333333333333333</v>
      </c>
      <c r="AK15" s="19">
        <f>IFERROR('Pattern Design'!AL29/'Pattern Design'!AL30,"")</f>
        <v>1.5</v>
      </c>
      <c r="AL15" s="19">
        <f>IFERROR('Pattern Design'!AM29/'Pattern Design'!AM30,"")</f>
        <v>1.25</v>
      </c>
      <c r="AM15" s="19">
        <f>IFERROR('Pattern Design'!AN29/'Pattern Design'!AN30,"")</f>
        <v>1.6</v>
      </c>
      <c r="AN15" s="20" t="str">
        <f>IFERROR('Pattern Design'!AO29/'Pattern Design'!AO30,"")</f>
        <v/>
      </c>
    </row>
    <row r="16" spans="1:40" ht="27" customHeight="1" x14ac:dyDescent="0.35">
      <c r="A16" s="139">
        <v>3</v>
      </c>
      <c r="B16" s="145" t="str">
        <f>IFERROR('Pattern Design'!C29/'Pattern Design'!C31,"")</f>
        <v/>
      </c>
      <c r="C16" s="144">
        <f>IFERROR('Pattern Design'!D29/'Pattern Design'!D31,"")</f>
        <v>2</v>
      </c>
      <c r="D16" s="144">
        <f>IFERROR('Pattern Design'!E29/'Pattern Design'!E31,"")</f>
        <v>2</v>
      </c>
      <c r="E16" s="144">
        <f>IFERROR('Pattern Design'!F29/'Pattern Design'!F31,"")</f>
        <v>1.875</v>
      </c>
      <c r="F16" s="144">
        <f>IFERROR('Pattern Design'!G29/'Pattern Design'!G31,"")</f>
        <v>2</v>
      </c>
      <c r="G16" s="144">
        <f>IFERROR('Pattern Design'!H29/'Pattern Design'!H31,"")</f>
        <v>2</v>
      </c>
      <c r="H16" s="144">
        <f>IFERROR('Pattern Design'!I29/'Pattern Design'!I31,"")</f>
        <v>2</v>
      </c>
      <c r="I16" s="144">
        <f>IFERROR('Pattern Design'!J29/'Pattern Design'!J31,"")</f>
        <v>1.6666666666666667</v>
      </c>
      <c r="J16" s="144">
        <f>IFERROR('Pattern Design'!K29/'Pattern Design'!K31,"")</f>
        <v>1.5</v>
      </c>
      <c r="K16" s="144">
        <f>IFERROR('Pattern Design'!L29/'Pattern Design'!L31,"")</f>
        <v>1.4</v>
      </c>
      <c r="L16" s="144">
        <f>IFERROR('Pattern Design'!M29/'Pattern Design'!M31,"")</f>
        <v>1.3333333333333333</v>
      </c>
      <c r="M16" s="144">
        <f>IFERROR('Pattern Design'!N29/'Pattern Design'!N31,"")</f>
        <v>1.2857142857142858</v>
      </c>
      <c r="N16" s="144">
        <f>IFERROR('Pattern Design'!O29/'Pattern Design'!O31,"")</f>
        <v>1.4285714285714286</v>
      </c>
      <c r="O16" s="144">
        <f>IFERROR('Pattern Design'!P29/'Pattern Design'!P31,"")</f>
        <v>1.4285714285714286</v>
      </c>
      <c r="P16" s="144">
        <f>IFERROR('Pattern Design'!Q29/'Pattern Design'!Q31,"")</f>
        <v>1.4285714285714286</v>
      </c>
      <c r="Q16" s="144">
        <f>IFERROR('Pattern Design'!R29/'Pattern Design'!R31,"")</f>
        <v>1.25</v>
      </c>
      <c r="R16" s="144">
        <f>IFERROR('Pattern Design'!S29/'Pattern Design'!S31,"")</f>
        <v>1.25</v>
      </c>
      <c r="S16" s="144">
        <f>IFERROR('Pattern Design'!T29/'Pattern Design'!T31,"")</f>
        <v>1.25</v>
      </c>
      <c r="T16" s="144">
        <f>IFERROR('Pattern Design'!U29/'Pattern Design'!U31,"")</f>
        <v>1.25</v>
      </c>
      <c r="U16" s="144">
        <f>IFERROR('Pattern Design'!V29/'Pattern Design'!V31,"")</f>
        <v>1.25</v>
      </c>
      <c r="V16" s="144">
        <f>IFERROR('Pattern Design'!W29/'Pattern Design'!W31,"")</f>
        <v>1.25</v>
      </c>
      <c r="W16" s="144">
        <f>IFERROR('Pattern Design'!X29/'Pattern Design'!X31,"")</f>
        <v>1.25</v>
      </c>
      <c r="X16" s="144">
        <f>IFERROR('Pattern Design'!Y29/'Pattern Design'!Y31,"")</f>
        <v>1.25</v>
      </c>
      <c r="Y16" s="144">
        <f>IFERROR('Pattern Design'!Z29/'Pattern Design'!Z31,"")</f>
        <v>1.25</v>
      </c>
      <c r="Z16" s="144">
        <f>IFERROR('Pattern Design'!AA29/'Pattern Design'!AA31,"")</f>
        <v>1.4285714285714286</v>
      </c>
      <c r="AA16" s="144">
        <f>IFERROR('Pattern Design'!AB29/'Pattern Design'!AB31,"")</f>
        <v>1.4285714285714286</v>
      </c>
      <c r="AB16" s="144">
        <f>IFERROR('Pattern Design'!AC29/'Pattern Design'!AC31,"")</f>
        <v>1.4285714285714286</v>
      </c>
      <c r="AC16" s="144">
        <f>IFERROR('Pattern Design'!AD29/'Pattern Design'!AD31,"")</f>
        <v>1.2857142857142858</v>
      </c>
      <c r="AD16" s="144">
        <f>IFERROR('Pattern Design'!AE29/'Pattern Design'!AE31,"")</f>
        <v>1.3333333333333333</v>
      </c>
      <c r="AE16" s="144">
        <f>IFERROR('Pattern Design'!AF29/'Pattern Design'!AF31,"")</f>
        <v>1.4</v>
      </c>
      <c r="AF16" s="144">
        <f>IFERROR('Pattern Design'!AG29/'Pattern Design'!AG31,"")</f>
        <v>1.5</v>
      </c>
      <c r="AG16" s="144">
        <f>IFERROR('Pattern Design'!AH29/'Pattern Design'!AH31,"")</f>
        <v>1.6666666666666667</v>
      </c>
      <c r="AH16" s="144">
        <f>IFERROR('Pattern Design'!AI29/'Pattern Design'!AI31,"")</f>
        <v>2</v>
      </c>
      <c r="AI16" s="144">
        <f>IFERROR('Pattern Design'!AJ29/'Pattern Design'!AJ31,"")</f>
        <v>2</v>
      </c>
      <c r="AJ16" s="144">
        <f>IFERROR('Pattern Design'!AK29/'Pattern Design'!AK31,"")</f>
        <v>2</v>
      </c>
      <c r="AK16" s="144">
        <f>IFERROR('Pattern Design'!AL29/'Pattern Design'!AL31,"")</f>
        <v>1.875</v>
      </c>
      <c r="AL16" s="144">
        <f>IFERROR('Pattern Design'!AM29/'Pattern Design'!AM31,"")</f>
        <v>2</v>
      </c>
      <c r="AM16" s="144">
        <f>IFERROR('Pattern Design'!AN29/'Pattern Design'!AN31,"")</f>
        <v>2</v>
      </c>
      <c r="AN16" s="146" t="str">
        <f>IFERROR('Pattern Design'!AO29/'Pattern Design'!AO31,"")</f>
        <v/>
      </c>
    </row>
    <row r="17" spans="1:40" ht="27" customHeight="1" x14ac:dyDescent="0.35">
      <c r="A17" s="139">
        <v>4</v>
      </c>
      <c r="B17" s="145" t="str">
        <f>IFERROR('Pattern Design'!C29/'Pattern Design'!C32,"")</f>
        <v/>
      </c>
      <c r="C17" s="144">
        <f>IFERROR('Pattern Design'!D29/'Pattern Design'!D32,"")</f>
        <v>2.6666666666666665</v>
      </c>
      <c r="D17" s="144">
        <f>IFERROR('Pattern Design'!E29/'Pattern Design'!E32,"")</f>
        <v>2.5</v>
      </c>
      <c r="E17" s="144">
        <f>IFERROR('Pattern Design'!F29/'Pattern Design'!F32,"")</f>
        <v>3</v>
      </c>
      <c r="F17" s="144">
        <f>IFERROR('Pattern Design'!G29/'Pattern Design'!G32,"")</f>
        <v>2.5</v>
      </c>
      <c r="G17" s="144">
        <f>IFERROR('Pattern Design'!H29/'Pattern Design'!H32,"")</f>
        <v>3</v>
      </c>
      <c r="H17" s="144">
        <f>IFERROR('Pattern Design'!I29/'Pattern Design'!I32,"")</f>
        <v>2.6666666666666665</v>
      </c>
      <c r="I17" s="144">
        <f>IFERROR('Pattern Design'!J29/'Pattern Design'!J32,"")</f>
        <v>2.5</v>
      </c>
      <c r="J17" s="144">
        <f>IFERROR('Pattern Design'!K29/'Pattern Design'!K32,"")</f>
        <v>2</v>
      </c>
      <c r="K17" s="144">
        <f>IFERROR('Pattern Design'!L29/'Pattern Design'!L32,"")</f>
        <v>1.75</v>
      </c>
      <c r="L17" s="144">
        <f>IFERROR('Pattern Design'!M29/'Pattern Design'!M32,"")</f>
        <v>1.6</v>
      </c>
      <c r="M17" s="144">
        <f>IFERROR('Pattern Design'!N29/'Pattern Design'!N32,"")</f>
        <v>1.5</v>
      </c>
      <c r="N17" s="144">
        <f>IFERROR('Pattern Design'!O29/'Pattern Design'!O32,"")</f>
        <v>1.6666666666666667</v>
      </c>
      <c r="O17" s="144">
        <f>IFERROR('Pattern Design'!P29/'Pattern Design'!P32,"")</f>
        <v>1.6666666666666667</v>
      </c>
      <c r="P17" s="144">
        <f>IFERROR('Pattern Design'!Q29/'Pattern Design'!Q32,"")</f>
        <v>1.6666666666666667</v>
      </c>
      <c r="Q17" s="144">
        <f>IFERROR('Pattern Design'!R29/'Pattern Design'!R32,"")</f>
        <v>1.4285714285714286</v>
      </c>
      <c r="R17" s="144">
        <f>IFERROR('Pattern Design'!S29/'Pattern Design'!S32,"")</f>
        <v>1.4285714285714286</v>
      </c>
      <c r="S17" s="144">
        <f>IFERROR('Pattern Design'!T29/'Pattern Design'!T32,"")</f>
        <v>1.4285714285714286</v>
      </c>
      <c r="T17" s="144">
        <f>IFERROR('Pattern Design'!U29/'Pattern Design'!U32,"")</f>
        <v>1.4285714285714286</v>
      </c>
      <c r="U17" s="144">
        <f>IFERROR('Pattern Design'!V29/'Pattern Design'!V32,"")</f>
        <v>1.4285714285714286</v>
      </c>
      <c r="V17" s="144">
        <f>IFERROR('Pattern Design'!W29/'Pattern Design'!W32,"")</f>
        <v>1.4285714285714286</v>
      </c>
      <c r="W17" s="144">
        <f>IFERROR('Pattern Design'!X29/'Pattern Design'!X32,"")</f>
        <v>1.4285714285714286</v>
      </c>
      <c r="X17" s="144">
        <f>IFERROR('Pattern Design'!Y29/'Pattern Design'!Y32,"")</f>
        <v>1.4285714285714286</v>
      </c>
      <c r="Y17" s="144">
        <f>IFERROR('Pattern Design'!Z29/'Pattern Design'!Z32,"")</f>
        <v>1.4285714285714286</v>
      </c>
      <c r="Z17" s="144">
        <f>IFERROR('Pattern Design'!AA29/'Pattern Design'!AA32,"")</f>
        <v>1.6666666666666667</v>
      </c>
      <c r="AA17" s="144">
        <f>IFERROR('Pattern Design'!AB29/'Pattern Design'!AB32,"")</f>
        <v>1.6666666666666667</v>
      </c>
      <c r="AB17" s="144">
        <f>IFERROR('Pattern Design'!AC29/'Pattern Design'!AC32,"")</f>
        <v>1.6666666666666667</v>
      </c>
      <c r="AC17" s="144">
        <f>IFERROR('Pattern Design'!AD29/'Pattern Design'!AD32,"")</f>
        <v>1.5</v>
      </c>
      <c r="AD17" s="144">
        <f>IFERROR('Pattern Design'!AE29/'Pattern Design'!AE32,"")</f>
        <v>1.6</v>
      </c>
      <c r="AE17" s="144">
        <f>IFERROR('Pattern Design'!AF29/'Pattern Design'!AF32,"")</f>
        <v>1.75</v>
      </c>
      <c r="AF17" s="144">
        <f>IFERROR('Pattern Design'!AG29/'Pattern Design'!AG32,"")</f>
        <v>2</v>
      </c>
      <c r="AG17" s="144">
        <f>IFERROR('Pattern Design'!AH29/'Pattern Design'!AH32,"")</f>
        <v>2.5</v>
      </c>
      <c r="AH17" s="144">
        <f>IFERROR('Pattern Design'!AI29/'Pattern Design'!AI32,"")</f>
        <v>2.6666666666666665</v>
      </c>
      <c r="AI17" s="144">
        <f>IFERROR('Pattern Design'!AJ29/'Pattern Design'!AJ32,"")</f>
        <v>3</v>
      </c>
      <c r="AJ17" s="144">
        <f>IFERROR('Pattern Design'!AK29/'Pattern Design'!AK32,"")</f>
        <v>2.5</v>
      </c>
      <c r="AK17" s="144">
        <f>IFERROR('Pattern Design'!AL29/'Pattern Design'!AL32,"")</f>
        <v>3</v>
      </c>
      <c r="AL17" s="144">
        <f>IFERROR('Pattern Design'!AM29/'Pattern Design'!AM32,"")</f>
        <v>2.5</v>
      </c>
      <c r="AM17" s="144">
        <f>IFERROR('Pattern Design'!AN29/'Pattern Design'!AN32,"")</f>
        <v>2.6666666666666665</v>
      </c>
      <c r="AN17" s="146" t="str">
        <f>IFERROR('Pattern Design'!AO29/'Pattern Design'!AO32,"")</f>
        <v/>
      </c>
    </row>
    <row r="18" spans="1:40" ht="27" customHeight="1" x14ac:dyDescent="0.35">
      <c r="A18" s="139">
        <v>5</v>
      </c>
      <c r="B18" s="145" t="str">
        <f>IFERROR('Pattern Design'!C29/'Pattern Design'!C33,"")</f>
        <v/>
      </c>
      <c r="C18" s="144" t="str">
        <f>IFERROR('Pattern Design'!D29/'Pattern Design'!D33,"")</f>
        <v/>
      </c>
      <c r="D18" s="144">
        <f>IFERROR('Pattern Design'!E29/'Pattern Design'!E33,"")</f>
        <v>3.3333333333333335</v>
      </c>
      <c r="E18" s="144">
        <f>IFERROR('Pattern Design'!F29/'Pattern Design'!F33,"")</f>
        <v>3.75</v>
      </c>
      <c r="F18" s="144">
        <f>IFERROR('Pattern Design'!G29/'Pattern Design'!G33,"")</f>
        <v>4</v>
      </c>
      <c r="G18" s="144">
        <f>IFERROR('Pattern Design'!H29/'Pattern Design'!H33,"")</f>
        <v>3.75</v>
      </c>
      <c r="H18" s="144">
        <f>IFERROR('Pattern Design'!I29/'Pattern Design'!I33,"")</f>
        <v>4</v>
      </c>
      <c r="I18" s="144">
        <f>IFERROR('Pattern Design'!J29/'Pattern Design'!J33,"")</f>
        <v>3.3333333333333335</v>
      </c>
      <c r="J18" s="144">
        <f>IFERROR('Pattern Design'!K29/'Pattern Design'!K33,"")</f>
        <v>3</v>
      </c>
      <c r="K18" s="144">
        <f>IFERROR('Pattern Design'!L29/'Pattern Design'!L33,"")</f>
        <v>2.3333333333333335</v>
      </c>
      <c r="L18" s="144">
        <f>IFERROR('Pattern Design'!M29/'Pattern Design'!M33,"")</f>
        <v>2</v>
      </c>
      <c r="M18" s="144">
        <f>IFERROR('Pattern Design'!N29/'Pattern Design'!N33,"")</f>
        <v>1.8</v>
      </c>
      <c r="N18" s="144">
        <f>IFERROR('Pattern Design'!O29/'Pattern Design'!O33,"")</f>
        <v>2</v>
      </c>
      <c r="O18" s="144">
        <f>IFERROR('Pattern Design'!P29/'Pattern Design'!P33,"")</f>
        <v>2</v>
      </c>
      <c r="P18" s="144">
        <f>IFERROR('Pattern Design'!Q29/'Pattern Design'!Q33,"")</f>
        <v>2</v>
      </c>
      <c r="Q18" s="144">
        <f>IFERROR('Pattern Design'!R29/'Pattern Design'!R33,"")</f>
        <v>1.6666666666666667</v>
      </c>
      <c r="R18" s="144">
        <f>IFERROR('Pattern Design'!S29/'Pattern Design'!S33,"")</f>
        <v>1.6666666666666667</v>
      </c>
      <c r="S18" s="144">
        <f>IFERROR('Pattern Design'!T29/'Pattern Design'!T33,"")</f>
        <v>1.6666666666666667</v>
      </c>
      <c r="T18" s="144">
        <f>IFERROR('Pattern Design'!U29/'Pattern Design'!U33,"")</f>
        <v>1.6666666666666667</v>
      </c>
      <c r="U18" s="144">
        <f>IFERROR('Pattern Design'!V29/'Pattern Design'!V33,"")</f>
        <v>1.6666666666666667</v>
      </c>
      <c r="V18" s="144">
        <f>IFERROR('Pattern Design'!W29/'Pattern Design'!W33,"")</f>
        <v>1.6666666666666667</v>
      </c>
      <c r="W18" s="144">
        <f>IFERROR('Pattern Design'!X29/'Pattern Design'!X33,"")</f>
        <v>1.6666666666666667</v>
      </c>
      <c r="X18" s="144">
        <f>IFERROR('Pattern Design'!Y29/'Pattern Design'!Y33,"")</f>
        <v>1.6666666666666667</v>
      </c>
      <c r="Y18" s="144">
        <f>IFERROR('Pattern Design'!Z29/'Pattern Design'!Z33,"")</f>
        <v>1.6666666666666667</v>
      </c>
      <c r="Z18" s="144">
        <f>IFERROR('Pattern Design'!AA29/'Pattern Design'!AA33,"")</f>
        <v>2</v>
      </c>
      <c r="AA18" s="144">
        <f>IFERROR('Pattern Design'!AB29/'Pattern Design'!AB33,"")</f>
        <v>2</v>
      </c>
      <c r="AB18" s="144">
        <f>IFERROR('Pattern Design'!AC29/'Pattern Design'!AC33,"")</f>
        <v>2</v>
      </c>
      <c r="AC18" s="144">
        <f>IFERROR('Pattern Design'!AD29/'Pattern Design'!AD33,"")</f>
        <v>1.8</v>
      </c>
      <c r="AD18" s="144">
        <f>IFERROR('Pattern Design'!AE29/'Pattern Design'!AE33,"")</f>
        <v>2</v>
      </c>
      <c r="AE18" s="144">
        <f>IFERROR('Pattern Design'!AF29/'Pattern Design'!AF33,"")</f>
        <v>2.3333333333333335</v>
      </c>
      <c r="AF18" s="144">
        <f>IFERROR('Pattern Design'!AG29/'Pattern Design'!AG33,"")</f>
        <v>3</v>
      </c>
      <c r="AG18" s="144">
        <f>IFERROR('Pattern Design'!AH29/'Pattern Design'!AH33,"")</f>
        <v>3.3333333333333335</v>
      </c>
      <c r="AH18" s="144">
        <f>IFERROR('Pattern Design'!AI29/'Pattern Design'!AI33,"")</f>
        <v>4</v>
      </c>
      <c r="AI18" s="144">
        <f>IFERROR('Pattern Design'!AJ29/'Pattern Design'!AJ33,"")</f>
        <v>3.75</v>
      </c>
      <c r="AJ18" s="144">
        <f>IFERROR('Pattern Design'!AK29/'Pattern Design'!AK33,"")</f>
        <v>4</v>
      </c>
      <c r="AK18" s="144">
        <f>IFERROR('Pattern Design'!AL29/'Pattern Design'!AL33,"")</f>
        <v>3.75</v>
      </c>
      <c r="AL18" s="144">
        <f>IFERROR('Pattern Design'!AM29/'Pattern Design'!AM33,"")</f>
        <v>3.3333333333333335</v>
      </c>
      <c r="AM18" s="144" t="str">
        <f>IFERROR('Pattern Design'!AN29/'Pattern Design'!AN33,"")</f>
        <v/>
      </c>
      <c r="AN18" s="146" t="str">
        <f>IFERROR('Pattern Design'!AO29/'Pattern Design'!AO33,"")</f>
        <v/>
      </c>
    </row>
    <row r="19" spans="1:40" ht="27" customHeight="1" x14ac:dyDescent="0.35">
      <c r="A19" s="139">
        <v>6</v>
      </c>
      <c r="B19" s="145" t="str">
        <f>IFERROR('Pattern Design'!C29/'Pattern Design'!C34,"")</f>
        <v/>
      </c>
      <c r="C19" s="144" t="str">
        <f>IFERROR('Pattern Design'!D29/'Pattern Design'!D34,"")</f>
        <v/>
      </c>
      <c r="D19" s="144" t="str">
        <f>IFERROR('Pattern Design'!E29/'Pattern Design'!E34,"")</f>
        <v/>
      </c>
      <c r="E19" s="144">
        <f>IFERROR('Pattern Design'!F29/'Pattern Design'!F34,"")</f>
        <v>5</v>
      </c>
      <c r="F19" s="144">
        <f>IFERROR('Pattern Design'!G29/'Pattern Design'!G34,"")</f>
        <v>5</v>
      </c>
      <c r="G19" s="144">
        <f>IFERROR('Pattern Design'!H29/'Pattern Design'!H34,"")</f>
        <v>6</v>
      </c>
      <c r="H19" s="144">
        <f>IFERROR('Pattern Design'!I29/'Pattern Design'!I34,"")</f>
        <v>5</v>
      </c>
      <c r="I19" s="144">
        <f>IFERROR('Pattern Design'!J29/'Pattern Design'!J34,"")</f>
        <v>5</v>
      </c>
      <c r="J19" s="144">
        <f>IFERROR('Pattern Design'!K29/'Pattern Design'!K34,"")</f>
        <v>4</v>
      </c>
      <c r="K19" s="144">
        <f>IFERROR('Pattern Design'!L29/'Pattern Design'!L34,"")</f>
        <v>3.5</v>
      </c>
      <c r="L19" s="144">
        <f>IFERROR('Pattern Design'!M29/'Pattern Design'!M34,"")</f>
        <v>2.6666666666666665</v>
      </c>
      <c r="M19" s="144">
        <f>IFERROR('Pattern Design'!N29/'Pattern Design'!N34,"")</f>
        <v>2.25</v>
      </c>
      <c r="N19" s="144">
        <f>IFERROR('Pattern Design'!O29/'Pattern Design'!O34,"")</f>
        <v>2.5</v>
      </c>
      <c r="O19" s="144">
        <f>IFERROR('Pattern Design'!P29/'Pattern Design'!P34,"")</f>
        <v>2.5</v>
      </c>
      <c r="P19" s="144">
        <f>IFERROR('Pattern Design'!Q29/'Pattern Design'!Q34,"")</f>
        <v>2.5</v>
      </c>
      <c r="Q19" s="144">
        <f>IFERROR('Pattern Design'!R29/'Pattern Design'!R34,"")</f>
        <v>2</v>
      </c>
      <c r="R19" s="144">
        <f>IFERROR('Pattern Design'!S29/'Pattern Design'!S34,"")</f>
        <v>2</v>
      </c>
      <c r="S19" s="144">
        <f>IFERROR('Pattern Design'!T29/'Pattern Design'!T34,"")</f>
        <v>2</v>
      </c>
      <c r="T19" s="144">
        <f>IFERROR('Pattern Design'!U29/'Pattern Design'!U34,"")</f>
        <v>2</v>
      </c>
      <c r="U19" s="144">
        <f>IFERROR('Pattern Design'!V29/'Pattern Design'!V34,"")</f>
        <v>2</v>
      </c>
      <c r="V19" s="144">
        <f>IFERROR('Pattern Design'!W29/'Pattern Design'!W34,"")</f>
        <v>2</v>
      </c>
      <c r="W19" s="144">
        <f>IFERROR('Pattern Design'!X29/'Pattern Design'!X34,"")</f>
        <v>2</v>
      </c>
      <c r="X19" s="144">
        <f>IFERROR('Pattern Design'!Y29/'Pattern Design'!Y34,"")</f>
        <v>2</v>
      </c>
      <c r="Y19" s="144">
        <f>IFERROR('Pattern Design'!Z29/'Pattern Design'!Z34,"")</f>
        <v>2</v>
      </c>
      <c r="Z19" s="144">
        <f>IFERROR('Pattern Design'!AA29/'Pattern Design'!AA34,"")</f>
        <v>2.5</v>
      </c>
      <c r="AA19" s="144">
        <f>IFERROR('Pattern Design'!AB29/'Pattern Design'!AB34,"")</f>
        <v>2.5</v>
      </c>
      <c r="AB19" s="144">
        <f>IFERROR('Pattern Design'!AC29/'Pattern Design'!AC34,"")</f>
        <v>2.5</v>
      </c>
      <c r="AC19" s="144">
        <f>IFERROR('Pattern Design'!AD29/'Pattern Design'!AD34,"")</f>
        <v>2.25</v>
      </c>
      <c r="AD19" s="144">
        <f>IFERROR('Pattern Design'!AE29/'Pattern Design'!AE34,"")</f>
        <v>2.6666666666666665</v>
      </c>
      <c r="AE19" s="144">
        <f>IFERROR('Pattern Design'!AF29/'Pattern Design'!AF34,"")</f>
        <v>3.5</v>
      </c>
      <c r="AF19" s="144">
        <f>IFERROR('Pattern Design'!AG29/'Pattern Design'!AG34,"")</f>
        <v>4</v>
      </c>
      <c r="AG19" s="144">
        <f>IFERROR('Pattern Design'!AH29/'Pattern Design'!AH34,"")</f>
        <v>5</v>
      </c>
      <c r="AH19" s="144">
        <f>IFERROR('Pattern Design'!AI29/'Pattern Design'!AI34,"")</f>
        <v>5</v>
      </c>
      <c r="AI19" s="144">
        <f>IFERROR('Pattern Design'!AJ29/'Pattern Design'!AJ34,"")</f>
        <v>6</v>
      </c>
      <c r="AJ19" s="144">
        <f>IFERROR('Pattern Design'!AK29/'Pattern Design'!AK34,"")</f>
        <v>5</v>
      </c>
      <c r="AK19" s="144">
        <f>IFERROR('Pattern Design'!AL29/'Pattern Design'!AL34,"")</f>
        <v>5</v>
      </c>
      <c r="AL19" s="144" t="str">
        <f>IFERROR('Pattern Design'!AM29/'Pattern Design'!AM34,"")</f>
        <v/>
      </c>
      <c r="AM19" s="144" t="str">
        <f>IFERROR('Pattern Design'!AN29/'Pattern Design'!AN34,"")</f>
        <v/>
      </c>
      <c r="AN19" s="146" t="str">
        <f>IFERROR('Pattern Design'!AO29/'Pattern Design'!AO34,"")</f>
        <v/>
      </c>
    </row>
    <row r="20" spans="1:40" ht="27" customHeight="1" x14ac:dyDescent="0.35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 t="str">
        <f>IFERROR('Pattern Design'!E29/'Pattern Design'!E35,"")</f>
        <v/>
      </c>
      <c r="E20" s="144" t="str">
        <f>IFERROR('Pattern Design'!F29/'Pattern Design'!F35,"")</f>
        <v/>
      </c>
      <c r="F20" s="144" t="str">
        <f>IFERROR('Pattern Design'!G29/'Pattern Design'!G35,"")</f>
        <v/>
      </c>
      <c r="G20" s="144" t="str">
        <f>IFERROR('Pattern Design'!H29/'Pattern Design'!H35,"")</f>
        <v/>
      </c>
      <c r="H20" s="144" t="str">
        <f>IFERROR('Pattern Design'!I29/'Pattern Design'!I35,"")</f>
        <v/>
      </c>
      <c r="I20" s="144" t="str">
        <f>IFERROR('Pattern Design'!J29/'Pattern Design'!J35,"")</f>
        <v/>
      </c>
      <c r="J20" s="144" t="str">
        <f>IFERROR('Pattern Design'!K29/'Pattern Design'!K35,"")</f>
        <v/>
      </c>
      <c r="K20" s="144" t="str">
        <f>IFERROR('Pattern Design'!L29/'Pattern Design'!L35,"")</f>
        <v/>
      </c>
      <c r="L20" s="144" t="str">
        <f>IFERROR('Pattern Design'!M29/'Pattern Design'!M35,"")</f>
        <v/>
      </c>
      <c r="M20" s="144" t="str">
        <f>IFERROR('Pattern Design'!N29/'Pattern Design'!N35,"")</f>
        <v/>
      </c>
      <c r="N20" s="144" t="str">
        <f>IFERROR('Pattern Design'!O29/'Pattern Design'!O35,"")</f>
        <v/>
      </c>
      <c r="O20" s="144" t="str">
        <f>IFERROR('Pattern Design'!P29/'Pattern Design'!P35,"")</f>
        <v/>
      </c>
      <c r="P20" s="144" t="str">
        <f>IFERROR('Pattern Design'!Q29/'Pattern Design'!Q35,"")</f>
        <v/>
      </c>
      <c r="Q20" s="144" t="str">
        <f>IFERROR('Pattern Design'!R29/'Pattern Design'!R35,"")</f>
        <v/>
      </c>
      <c r="R20" s="144" t="str">
        <f>IFERROR('Pattern Design'!S29/'Pattern Design'!S35,"")</f>
        <v/>
      </c>
      <c r="S20" s="144" t="str">
        <f>IFERROR('Pattern Design'!T29/'Pattern Design'!T35,"")</f>
        <v/>
      </c>
      <c r="T20" s="144" t="str">
        <f>IFERROR('Pattern Design'!U29/'Pattern Design'!U35,"")</f>
        <v/>
      </c>
      <c r="U20" s="144" t="str">
        <f>IFERROR('Pattern Design'!V29/'Pattern Design'!V35,"")</f>
        <v/>
      </c>
      <c r="V20" s="144" t="str">
        <f>IFERROR('Pattern Design'!W29/'Pattern Design'!W35,"")</f>
        <v/>
      </c>
      <c r="W20" s="144" t="str">
        <f>IFERROR('Pattern Design'!X29/'Pattern Design'!X35,"")</f>
        <v/>
      </c>
      <c r="X20" s="144" t="str">
        <f>IFERROR('Pattern Design'!Y29/'Pattern Design'!Y35,"")</f>
        <v/>
      </c>
      <c r="Y20" s="144" t="str">
        <f>IFERROR('Pattern Design'!Z29/'Pattern Design'!Z35,"")</f>
        <v/>
      </c>
      <c r="Z20" s="144" t="str">
        <f>IFERROR('Pattern Design'!AA29/'Pattern Design'!AA35,"")</f>
        <v/>
      </c>
      <c r="AA20" s="144" t="str">
        <f>IFERROR('Pattern Design'!AB29/'Pattern Design'!AB35,"")</f>
        <v/>
      </c>
      <c r="AB20" s="144" t="str">
        <f>IFERROR('Pattern Design'!AC29/'Pattern Design'!AC35,"")</f>
        <v/>
      </c>
      <c r="AC20" s="144" t="str">
        <f>IFERROR('Pattern Design'!AD29/'Pattern Design'!AD35,"")</f>
        <v/>
      </c>
      <c r="AD20" s="144" t="str">
        <f>IFERROR('Pattern Design'!AE29/'Pattern Design'!AE35,"")</f>
        <v/>
      </c>
      <c r="AE20" s="144" t="str">
        <f>IFERROR('Pattern Design'!AF29/'Pattern Design'!AF35,"")</f>
        <v/>
      </c>
      <c r="AF20" s="144" t="str">
        <f>IFERROR('Pattern Design'!AG29/'Pattern Design'!AG35,"")</f>
        <v/>
      </c>
      <c r="AG20" s="144" t="str">
        <f>IFERROR('Pattern Design'!AH29/'Pattern Design'!AH35,"")</f>
        <v/>
      </c>
      <c r="AH20" s="144" t="str">
        <f>IFERROR('Pattern Design'!AI29/'Pattern Design'!AI35,"")</f>
        <v/>
      </c>
      <c r="AI20" s="144" t="str">
        <f>IFERROR('Pattern Design'!AJ29/'Pattern Design'!AJ35,"")</f>
        <v/>
      </c>
      <c r="AJ20" s="144" t="str">
        <f>IFERROR('Pattern Design'!AK29/'Pattern Design'!AK35,"")</f>
        <v/>
      </c>
      <c r="AK20" s="144" t="str">
        <f>IFERROR('Pattern Design'!AL29/'Pattern Design'!AL35,"")</f>
        <v/>
      </c>
      <c r="AL20" s="144" t="str">
        <f>IFERROR('Pattern Design'!AM29/'Pattern Design'!AM35,"")</f>
        <v/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4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15" customHeight="1" thickBot="1" x14ac:dyDescent="0.25">
      <c r="A22" s="316" t="s">
        <v>129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7"/>
      <c r="Y22" s="317"/>
      <c r="Z22" s="317"/>
      <c r="AA22" s="317"/>
      <c r="AB22" s="317"/>
      <c r="AC22" s="317"/>
      <c r="AD22" s="317"/>
      <c r="AE22" s="317"/>
      <c r="AF22" s="317"/>
      <c r="AG22" s="317"/>
      <c r="AH22" s="317"/>
      <c r="AI22" s="317"/>
      <c r="AJ22" s="317"/>
      <c r="AK22" s="317"/>
      <c r="AL22" s="317"/>
      <c r="AM22" s="317"/>
      <c r="AN22" s="318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7030A0"/>
    <pageSetUpPr fitToPage="1"/>
  </sheetPr>
  <dimension ref="A1:AO141"/>
  <sheetViews>
    <sheetView topLeftCell="A22" zoomScaleNormal="100" workbookViewId="0">
      <selection activeCell="AI64" sqref="AI64"/>
    </sheetView>
  </sheetViews>
  <sheetFormatPr defaultColWidth="8.85546875" defaultRowHeight="16.5" x14ac:dyDescent="0.3"/>
  <cols>
    <col min="1" max="1" width="3.140625" style="172" customWidth="1"/>
    <col min="2" max="40" width="1.28515625" style="173" customWidth="1"/>
    <col min="41" max="41" width="5" style="173" bestFit="1" customWidth="1"/>
    <col min="42" max="16384" width="8.85546875" style="173"/>
  </cols>
  <sheetData>
    <row r="1" spans="1:41" ht="33.6" customHeight="1" thickBot="1" x14ac:dyDescent="0.35">
      <c r="A1" s="187"/>
      <c r="B1" s="335" t="str">
        <f>IF('Pattern Design'!T10="","",'Pattern Design'!T10)</f>
        <v>25.KCC.DV8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5" customHeight="1" x14ac:dyDescent="0.3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5" customHeight="1" x14ac:dyDescent="0.3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5" customHeight="1" x14ac:dyDescent="0.3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5" customHeight="1" x14ac:dyDescent="0.3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5" customHeight="1" x14ac:dyDescent="0.3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5" customHeight="1" x14ac:dyDescent="0.3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5" customHeight="1" x14ac:dyDescent="0.3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5" customHeight="1" x14ac:dyDescent="0.3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5" customHeight="1" x14ac:dyDescent="0.3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5" customHeight="1" x14ac:dyDescent="0.3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5" customHeight="1" x14ac:dyDescent="0.3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5" customHeight="1" x14ac:dyDescent="0.3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5" customHeight="1" x14ac:dyDescent="0.3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5" customHeight="1" x14ac:dyDescent="0.3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5" customHeight="1" x14ac:dyDescent="0.3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5" customHeight="1" x14ac:dyDescent="0.3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5" customHeight="1" x14ac:dyDescent="0.3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5" customHeight="1" x14ac:dyDescent="0.3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5" customHeight="1" x14ac:dyDescent="0.3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5" customHeight="1" x14ac:dyDescent="0.3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5" customHeight="1" x14ac:dyDescent="0.3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5" customHeight="1" x14ac:dyDescent="0.3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5" customHeight="1" x14ac:dyDescent="0.3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5" customHeight="1" x14ac:dyDescent="0.3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5" customHeight="1" x14ac:dyDescent="0.3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5" customHeight="1" x14ac:dyDescent="0.3">
      <c r="B27" s="174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75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75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75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75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75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75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75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75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75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75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75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75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75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75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75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75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75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75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75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75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75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75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75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75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75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75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75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75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75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75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75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75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75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75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75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75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75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79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90">
        <v>47</v>
      </c>
    </row>
    <row r="28" spans="2:41" ht="8.65" customHeight="1" x14ac:dyDescent="0.3">
      <c r="B28" s="174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75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75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75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75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75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75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75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75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75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75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75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75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75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75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75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75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75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75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75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75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75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75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75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75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75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75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75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75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75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75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75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75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75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75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75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75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75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79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90">
        <v>46.5</v>
      </c>
    </row>
    <row r="29" spans="2:41" ht="8.65" customHeight="1" x14ac:dyDescent="0.3">
      <c r="B29" s="174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75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75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75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75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75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75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75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75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75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75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75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75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75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75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75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75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75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75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75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75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75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75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75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75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75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75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75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75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75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75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75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75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75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75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75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75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75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79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90">
        <v>46</v>
      </c>
    </row>
    <row r="30" spans="2:41" ht="8.65" customHeight="1" x14ac:dyDescent="0.3">
      <c r="B30" s="174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75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75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75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75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75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75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75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75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75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75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75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75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75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75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75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75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75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75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75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75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75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75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75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75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75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75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75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75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75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75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75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75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75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75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75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75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75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79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90">
        <v>45.5</v>
      </c>
    </row>
    <row r="31" spans="2:41" ht="8.65" customHeight="1" x14ac:dyDescent="0.3">
      <c r="B31" s="174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>0</v>
      </c>
      <c r="C31" s="175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>0</v>
      </c>
      <c r="D31" s="175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>0</v>
      </c>
      <c r="E31" s="175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>0</v>
      </c>
      <c r="F31" s="175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>0</v>
      </c>
      <c r="G31" s="175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>0</v>
      </c>
      <c r="H31" s="175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>0</v>
      </c>
      <c r="I31" s="175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>0</v>
      </c>
      <c r="J31" s="175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>0</v>
      </c>
      <c r="K31" s="175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>0</v>
      </c>
      <c r="L31" s="175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>0</v>
      </c>
      <c r="M31" s="175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>0</v>
      </c>
      <c r="N31" s="175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>0</v>
      </c>
      <c r="O31" s="175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>0</v>
      </c>
      <c r="P31" s="175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>0</v>
      </c>
      <c r="Q31" s="175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>0</v>
      </c>
      <c r="R31" s="175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>0</v>
      </c>
      <c r="S31" s="175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>0</v>
      </c>
      <c r="T31" s="175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>0</v>
      </c>
      <c r="U31" s="175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>0</v>
      </c>
      <c r="V31" s="175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>0</v>
      </c>
      <c r="W31" s="175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>0</v>
      </c>
      <c r="X31" s="175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>0</v>
      </c>
      <c r="Y31" s="175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>0</v>
      </c>
      <c r="Z31" s="175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>0</v>
      </c>
      <c r="AA31" s="175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>0</v>
      </c>
      <c r="AB31" s="175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>0</v>
      </c>
      <c r="AC31" s="175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>0</v>
      </c>
      <c r="AD31" s="175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>0</v>
      </c>
      <c r="AE31" s="175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>0</v>
      </c>
      <c r="AF31" s="175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>0</v>
      </c>
      <c r="AG31" s="175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>0</v>
      </c>
      <c r="AH31" s="175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>0</v>
      </c>
      <c r="AI31" s="175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>0</v>
      </c>
      <c r="AJ31" s="175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>0</v>
      </c>
      <c r="AK31" s="175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>0</v>
      </c>
      <c r="AL31" s="175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>0</v>
      </c>
      <c r="AM31" s="175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>0</v>
      </c>
      <c r="AN31" s="179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>0</v>
      </c>
      <c r="AO31" s="183">
        <v>45</v>
      </c>
    </row>
    <row r="32" spans="2:41" ht="8.65" customHeight="1" x14ac:dyDescent="0.3">
      <c r="B32" s="174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>0</v>
      </c>
      <c r="C32" s="175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>0</v>
      </c>
      <c r="D32" s="175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>0</v>
      </c>
      <c r="E32" s="175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>0</v>
      </c>
      <c r="F32" s="175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>0</v>
      </c>
      <c r="G32" s="175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>0</v>
      </c>
      <c r="H32" s="175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>0</v>
      </c>
      <c r="I32" s="175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>0</v>
      </c>
      <c r="J32" s="175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>0</v>
      </c>
      <c r="K32" s="175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>0</v>
      </c>
      <c r="L32" s="175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>0</v>
      </c>
      <c r="M32" s="175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>0</v>
      </c>
      <c r="N32" s="175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>0</v>
      </c>
      <c r="O32" s="175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>0</v>
      </c>
      <c r="P32" s="175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>0</v>
      </c>
      <c r="Q32" s="175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>0</v>
      </c>
      <c r="R32" s="175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>0</v>
      </c>
      <c r="S32" s="175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>0</v>
      </c>
      <c r="T32" s="175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>0</v>
      </c>
      <c r="U32" s="175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>0</v>
      </c>
      <c r="V32" s="175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>0</v>
      </c>
      <c r="W32" s="175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>0</v>
      </c>
      <c r="X32" s="175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>0</v>
      </c>
      <c r="Y32" s="175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>0</v>
      </c>
      <c r="Z32" s="175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>0</v>
      </c>
      <c r="AA32" s="175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>0</v>
      </c>
      <c r="AB32" s="175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>0</v>
      </c>
      <c r="AC32" s="175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>0</v>
      </c>
      <c r="AD32" s="175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>0</v>
      </c>
      <c r="AE32" s="175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>0</v>
      </c>
      <c r="AF32" s="175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>0</v>
      </c>
      <c r="AG32" s="175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>0</v>
      </c>
      <c r="AH32" s="175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>0</v>
      </c>
      <c r="AI32" s="175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>0</v>
      </c>
      <c r="AJ32" s="175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>0</v>
      </c>
      <c r="AK32" s="175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>0</v>
      </c>
      <c r="AL32" s="175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>0</v>
      </c>
      <c r="AM32" s="175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>0</v>
      </c>
      <c r="AN32" s="179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>0</v>
      </c>
      <c r="AO32" s="190">
        <v>44.5</v>
      </c>
    </row>
    <row r="33" spans="2:41" ht="8.65" customHeight="1" x14ac:dyDescent="0.3">
      <c r="B33" s="174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>0</v>
      </c>
      <c r="C33" s="175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>0</v>
      </c>
      <c r="D33" s="175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>0</v>
      </c>
      <c r="E33" s="175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>0</v>
      </c>
      <c r="F33" s="175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>0</v>
      </c>
      <c r="G33" s="175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>0</v>
      </c>
      <c r="H33" s="175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>0</v>
      </c>
      <c r="I33" s="175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>0</v>
      </c>
      <c r="J33" s="175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>0</v>
      </c>
      <c r="K33" s="175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>0</v>
      </c>
      <c r="L33" s="175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>0</v>
      </c>
      <c r="M33" s="175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>0</v>
      </c>
      <c r="N33" s="175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>0</v>
      </c>
      <c r="O33" s="175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>0</v>
      </c>
      <c r="P33" s="175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>0</v>
      </c>
      <c r="Q33" s="175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>0</v>
      </c>
      <c r="R33" s="175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>0</v>
      </c>
      <c r="S33" s="175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>0</v>
      </c>
      <c r="T33" s="175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>0</v>
      </c>
      <c r="U33" s="175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>0</v>
      </c>
      <c r="V33" s="175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>0</v>
      </c>
      <c r="W33" s="175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>0</v>
      </c>
      <c r="X33" s="175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>0</v>
      </c>
      <c r="Y33" s="175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>0</v>
      </c>
      <c r="Z33" s="175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>0</v>
      </c>
      <c r="AA33" s="175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>0</v>
      </c>
      <c r="AB33" s="175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>0</v>
      </c>
      <c r="AC33" s="175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>0</v>
      </c>
      <c r="AD33" s="175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>0</v>
      </c>
      <c r="AE33" s="175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>0</v>
      </c>
      <c r="AF33" s="175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>0</v>
      </c>
      <c r="AG33" s="175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>0</v>
      </c>
      <c r="AH33" s="175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>0</v>
      </c>
      <c r="AI33" s="175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>0</v>
      </c>
      <c r="AJ33" s="175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>0</v>
      </c>
      <c r="AK33" s="175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>0</v>
      </c>
      <c r="AL33" s="175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>0</v>
      </c>
      <c r="AM33" s="175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>0</v>
      </c>
      <c r="AN33" s="179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>0</v>
      </c>
      <c r="AO33" s="190">
        <v>44</v>
      </c>
    </row>
    <row r="34" spans="2:41" ht="8.65" customHeight="1" x14ac:dyDescent="0.3">
      <c r="B34" s="174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>0</v>
      </c>
      <c r="C34" s="175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>0</v>
      </c>
      <c r="D34" s="175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>0</v>
      </c>
      <c r="E34" s="175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>0</v>
      </c>
      <c r="F34" s="175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>0</v>
      </c>
      <c r="G34" s="175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>0</v>
      </c>
      <c r="H34" s="175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>0</v>
      </c>
      <c r="I34" s="175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>0</v>
      </c>
      <c r="J34" s="175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>0</v>
      </c>
      <c r="K34" s="175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>0</v>
      </c>
      <c r="L34" s="175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>0</v>
      </c>
      <c r="M34" s="175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>0</v>
      </c>
      <c r="N34" s="175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>0</v>
      </c>
      <c r="O34" s="175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>0</v>
      </c>
      <c r="P34" s="175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>0</v>
      </c>
      <c r="Q34" s="175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>0</v>
      </c>
      <c r="R34" s="175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>0</v>
      </c>
      <c r="S34" s="175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>0</v>
      </c>
      <c r="T34" s="175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>0</v>
      </c>
      <c r="U34" s="175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>0</v>
      </c>
      <c r="V34" s="175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>0</v>
      </c>
      <c r="W34" s="175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>0</v>
      </c>
      <c r="X34" s="175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>0</v>
      </c>
      <c r="Y34" s="175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>0</v>
      </c>
      <c r="Z34" s="175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>0</v>
      </c>
      <c r="AA34" s="175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>0</v>
      </c>
      <c r="AB34" s="175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>0</v>
      </c>
      <c r="AC34" s="175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>0</v>
      </c>
      <c r="AD34" s="175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>0</v>
      </c>
      <c r="AE34" s="175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>0</v>
      </c>
      <c r="AF34" s="175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>0</v>
      </c>
      <c r="AG34" s="175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>0</v>
      </c>
      <c r="AH34" s="175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>0</v>
      </c>
      <c r="AI34" s="175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>0</v>
      </c>
      <c r="AJ34" s="175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>0</v>
      </c>
      <c r="AK34" s="175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>0</v>
      </c>
      <c r="AL34" s="175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>0</v>
      </c>
      <c r="AM34" s="175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>0</v>
      </c>
      <c r="AN34" s="179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>0</v>
      </c>
      <c r="AO34" s="190">
        <v>43.5</v>
      </c>
    </row>
    <row r="35" spans="2:41" ht="8.65" customHeight="1" x14ac:dyDescent="0.3">
      <c r="B35" s="174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>0</v>
      </c>
      <c r="C35" s="175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>0</v>
      </c>
      <c r="D35" s="175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>0</v>
      </c>
      <c r="E35" s="175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>0</v>
      </c>
      <c r="F35" s="175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>0</v>
      </c>
      <c r="G35" s="175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>0</v>
      </c>
      <c r="H35" s="175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>0</v>
      </c>
      <c r="I35" s="175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>0</v>
      </c>
      <c r="J35" s="175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>0</v>
      </c>
      <c r="K35" s="175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>0</v>
      </c>
      <c r="L35" s="175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>0</v>
      </c>
      <c r="M35" s="175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>0</v>
      </c>
      <c r="N35" s="175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>0</v>
      </c>
      <c r="O35" s="175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>0</v>
      </c>
      <c r="P35" s="175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>0</v>
      </c>
      <c r="Q35" s="175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>0</v>
      </c>
      <c r="R35" s="175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>0</v>
      </c>
      <c r="S35" s="175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>0</v>
      </c>
      <c r="T35" s="175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>0</v>
      </c>
      <c r="U35" s="175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>0</v>
      </c>
      <c r="V35" s="175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>0</v>
      </c>
      <c r="W35" s="175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>0</v>
      </c>
      <c r="X35" s="175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>0</v>
      </c>
      <c r="Y35" s="175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>0</v>
      </c>
      <c r="Z35" s="175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>0</v>
      </c>
      <c r="AA35" s="175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>0</v>
      </c>
      <c r="AB35" s="175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>0</v>
      </c>
      <c r="AC35" s="175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>0</v>
      </c>
      <c r="AD35" s="175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>0</v>
      </c>
      <c r="AE35" s="175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>0</v>
      </c>
      <c r="AF35" s="175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>0</v>
      </c>
      <c r="AG35" s="175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>0</v>
      </c>
      <c r="AH35" s="175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>0</v>
      </c>
      <c r="AI35" s="175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>0</v>
      </c>
      <c r="AJ35" s="175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>0</v>
      </c>
      <c r="AK35" s="175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>0</v>
      </c>
      <c r="AL35" s="175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>0</v>
      </c>
      <c r="AM35" s="175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>0</v>
      </c>
      <c r="AN35" s="179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>0</v>
      </c>
      <c r="AO35" s="190">
        <v>43</v>
      </c>
    </row>
    <row r="36" spans="2:41" ht="8.65" customHeight="1" x14ac:dyDescent="0.3">
      <c r="B36" s="174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>0</v>
      </c>
      <c r="C36" s="175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>0</v>
      </c>
      <c r="D36" s="175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>0</v>
      </c>
      <c r="E36" s="175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>0</v>
      </c>
      <c r="F36" s="175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>0</v>
      </c>
      <c r="G36" s="175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>0</v>
      </c>
      <c r="H36" s="175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>0</v>
      </c>
      <c r="I36" s="175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>0</v>
      </c>
      <c r="J36" s="175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>0</v>
      </c>
      <c r="K36" s="175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>0</v>
      </c>
      <c r="L36" s="175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>0</v>
      </c>
      <c r="M36" s="175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>0</v>
      </c>
      <c r="N36" s="175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>0</v>
      </c>
      <c r="O36" s="175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>0</v>
      </c>
      <c r="P36" s="175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>0</v>
      </c>
      <c r="Q36" s="175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>0</v>
      </c>
      <c r="R36" s="175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>0</v>
      </c>
      <c r="S36" s="175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>0</v>
      </c>
      <c r="T36" s="175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>0</v>
      </c>
      <c r="U36" s="175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>0</v>
      </c>
      <c r="V36" s="175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>0</v>
      </c>
      <c r="W36" s="175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>0</v>
      </c>
      <c r="X36" s="175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>0</v>
      </c>
      <c r="Y36" s="175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>0</v>
      </c>
      <c r="Z36" s="175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>0</v>
      </c>
      <c r="AA36" s="175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>0</v>
      </c>
      <c r="AB36" s="175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>0</v>
      </c>
      <c r="AC36" s="175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>0</v>
      </c>
      <c r="AD36" s="175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>0</v>
      </c>
      <c r="AE36" s="175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>0</v>
      </c>
      <c r="AF36" s="175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>0</v>
      </c>
      <c r="AG36" s="175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>0</v>
      </c>
      <c r="AH36" s="175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>0</v>
      </c>
      <c r="AI36" s="175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>0</v>
      </c>
      <c r="AJ36" s="175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>0</v>
      </c>
      <c r="AK36" s="175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>0</v>
      </c>
      <c r="AL36" s="175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>0</v>
      </c>
      <c r="AM36" s="175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>0</v>
      </c>
      <c r="AN36" s="179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>0</v>
      </c>
      <c r="AO36" s="190">
        <v>42.5</v>
      </c>
    </row>
    <row r="37" spans="2:41" ht="8.65" customHeight="1" x14ac:dyDescent="0.3">
      <c r="B37" s="174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75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75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75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75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75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75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75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75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75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75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75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75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75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75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75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75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75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75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75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75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75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75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75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75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75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75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75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75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75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75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75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75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75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75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75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75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75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79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190">
        <v>42</v>
      </c>
    </row>
    <row r="38" spans="2:41" ht="8.65" customHeight="1" x14ac:dyDescent="0.3">
      <c r="B38" s="174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75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75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75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75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75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75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75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75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75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75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75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75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75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75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75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75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75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75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75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75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75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75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75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75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75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75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75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75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75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75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75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75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75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75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75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75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75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79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190">
        <v>41.5</v>
      </c>
    </row>
    <row r="39" spans="2:41" ht="8.65" customHeight="1" x14ac:dyDescent="0.3">
      <c r="B39" s="174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75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75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75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75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75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75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75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75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75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75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75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75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75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75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75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75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75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75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75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75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75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75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75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75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75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75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75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75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75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75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75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75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75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75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75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75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75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79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90">
        <v>41</v>
      </c>
    </row>
    <row r="40" spans="2:41" ht="8.65" customHeight="1" x14ac:dyDescent="0.3">
      <c r="B40" s="174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75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75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75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75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75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75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75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75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75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75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75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75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75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75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75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75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75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75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75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75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75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75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75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75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75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75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75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75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75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75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75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75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75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75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75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75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75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79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90">
        <v>40.5</v>
      </c>
    </row>
    <row r="41" spans="2:41" ht="8.65" customHeight="1" x14ac:dyDescent="0.3">
      <c r="B41" s="174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75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75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75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75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75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75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75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75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75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75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75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75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75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75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75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75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75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75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75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75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75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75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75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75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75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75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75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75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75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75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75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75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75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75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75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75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75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79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83">
        <v>40</v>
      </c>
    </row>
    <row r="42" spans="2:41" ht="8.65" customHeight="1" x14ac:dyDescent="0.3">
      <c r="B42" s="174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75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75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75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75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75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75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75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75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75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75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75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75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75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75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75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75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75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75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75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75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75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75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75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75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75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75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75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75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75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75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75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75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75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75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75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75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75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79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90">
        <v>39.5</v>
      </c>
    </row>
    <row r="43" spans="2:41" ht="8.65" customHeight="1" x14ac:dyDescent="0.3">
      <c r="B43" s="174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75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75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75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75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75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75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75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75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75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75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75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75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75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75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75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75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75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75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75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75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75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75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75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75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75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75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75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75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75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75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75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75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75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75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75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75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75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79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90">
        <v>39</v>
      </c>
    </row>
    <row r="44" spans="2:41" ht="8.65" customHeight="1" x14ac:dyDescent="0.3">
      <c r="B44" s="174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75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75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75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75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75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75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75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75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75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75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75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75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75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75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75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75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75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75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75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75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75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75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75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75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75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75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75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75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75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75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75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75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75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75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75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75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75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79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90">
        <v>38.5</v>
      </c>
    </row>
    <row r="45" spans="2:41" ht="8.65" customHeight="1" x14ac:dyDescent="0.3">
      <c r="B45" s="174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75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75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75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3</v>
      </c>
      <c r="F45" s="175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4</v>
      </c>
      <c r="G45" s="175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5</v>
      </c>
      <c r="H45" s="175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8</v>
      </c>
      <c r="I45" s="175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10</v>
      </c>
      <c r="J45" s="175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15</v>
      </c>
      <c r="K45" s="175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20</v>
      </c>
      <c r="L45" s="175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30</v>
      </c>
      <c r="M45" s="175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40</v>
      </c>
      <c r="N45" s="175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40</v>
      </c>
      <c r="O45" s="175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40</v>
      </c>
      <c r="P45" s="175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40</v>
      </c>
      <c r="Q45" s="175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50</v>
      </c>
      <c r="R45" s="175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50</v>
      </c>
      <c r="S45" s="175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50</v>
      </c>
      <c r="T45" s="175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50</v>
      </c>
      <c r="U45" s="175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50</v>
      </c>
      <c r="V45" s="175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50</v>
      </c>
      <c r="W45" s="175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50</v>
      </c>
      <c r="X45" s="175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50</v>
      </c>
      <c r="Y45" s="175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50</v>
      </c>
      <c r="Z45" s="175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40</v>
      </c>
      <c r="AA45" s="175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40</v>
      </c>
      <c r="AB45" s="175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40</v>
      </c>
      <c r="AC45" s="175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40</v>
      </c>
      <c r="AD45" s="175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30</v>
      </c>
      <c r="AE45" s="175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20</v>
      </c>
      <c r="AF45" s="175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15</v>
      </c>
      <c r="AG45" s="175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10</v>
      </c>
      <c r="AH45" s="175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8</v>
      </c>
      <c r="AI45" s="175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5</v>
      </c>
      <c r="AJ45" s="175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4</v>
      </c>
      <c r="AK45" s="175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3</v>
      </c>
      <c r="AL45" s="175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75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79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90">
        <v>38</v>
      </c>
    </row>
    <row r="46" spans="2:41" ht="8.65" customHeight="1" x14ac:dyDescent="0.3">
      <c r="B46" s="174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75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75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75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3</v>
      </c>
      <c r="F46" s="175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4</v>
      </c>
      <c r="G46" s="175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5</v>
      </c>
      <c r="H46" s="175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8</v>
      </c>
      <c r="I46" s="175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10</v>
      </c>
      <c r="J46" s="175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15</v>
      </c>
      <c r="K46" s="175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20</v>
      </c>
      <c r="L46" s="175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30</v>
      </c>
      <c r="M46" s="175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40</v>
      </c>
      <c r="N46" s="175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40</v>
      </c>
      <c r="O46" s="175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40</v>
      </c>
      <c r="P46" s="175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40</v>
      </c>
      <c r="Q46" s="175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50</v>
      </c>
      <c r="R46" s="175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50</v>
      </c>
      <c r="S46" s="175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50</v>
      </c>
      <c r="T46" s="175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50</v>
      </c>
      <c r="U46" s="175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50</v>
      </c>
      <c r="V46" s="175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50</v>
      </c>
      <c r="W46" s="175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50</v>
      </c>
      <c r="X46" s="175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50</v>
      </c>
      <c r="Y46" s="175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50</v>
      </c>
      <c r="Z46" s="175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40</v>
      </c>
      <c r="AA46" s="175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40</v>
      </c>
      <c r="AB46" s="175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40</v>
      </c>
      <c r="AC46" s="175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40</v>
      </c>
      <c r="AD46" s="175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30</v>
      </c>
      <c r="AE46" s="175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20</v>
      </c>
      <c r="AF46" s="175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15</v>
      </c>
      <c r="AG46" s="175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10</v>
      </c>
      <c r="AH46" s="175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8</v>
      </c>
      <c r="AI46" s="175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5</v>
      </c>
      <c r="AJ46" s="175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4</v>
      </c>
      <c r="AK46" s="175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3</v>
      </c>
      <c r="AL46" s="175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75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79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90">
        <v>37.5</v>
      </c>
    </row>
    <row r="47" spans="2:41" ht="8.65" customHeight="1" x14ac:dyDescent="0.3">
      <c r="B47" s="174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75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75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75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3</v>
      </c>
      <c r="F47" s="175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4</v>
      </c>
      <c r="G47" s="175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5</v>
      </c>
      <c r="H47" s="175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8</v>
      </c>
      <c r="I47" s="175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10</v>
      </c>
      <c r="J47" s="175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15</v>
      </c>
      <c r="K47" s="175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20</v>
      </c>
      <c r="L47" s="175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30</v>
      </c>
      <c r="M47" s="175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40</v>
      </c>
      <c r="N47" s="175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40</v>
      </c>
      <c r="O47" s="175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40</v>
      </c>
      <c r="P47" s="175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40</v>
      </c>
      <c r="Q47" s="175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50</v>
      </c>
      <c r="R47" s="175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50</v>
      </c>
      <c r="S47" s="175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50</v>
      </c>
      <c r="T47" s="175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50</v>
      </c>
      <c r="U47" s="175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50</v>
      </c>
      <c r="V47" s="175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50</v>
      </c>
      <c r="W47" s="175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50</v>
      </c>
      <c r="X47" s="175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50</v>
      </c>
      <c r="Y47" s="175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50</v>
      </c>
      <c r="Z47" s="175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40</v>
      </c>
      <c r="AA47" s="175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40</v>
      </c>
      <c r="AB47" s="175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40</v>
      </c>
      <c r="AC47" s="175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40</v>
      </c>
      <c r="AD47" s="175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30</v>
      </c>
      <c r="AE47" s="175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20</v>
      </c>
      <c r="AF47" s="175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15</v>
      </c>
      <c r="AG47" s="175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10</v>
      </c>
      <c r="AH47" s="175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8</v>
      </c>
      <c r="AI47" s="175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5</v>
      </c>
      <c r="AJ47" s="175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4</v>
      </c>
      <c r="AK47" s="175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3</v>
      </c>
      <c r="AL47" s="175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75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79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90">
        <v>37</v>
      </c>
    </row>
    <row r="48" spans="2:41" ht="8.65" customHeight="1" x14ac:dyDescent="0.3">
      <c r="B48" s="174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75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75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75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3</v>
      </c>
      <c r="F48" s="175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4</v>
      </c>
      <c r="G48" s="175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5</v>
      </c>
      <c r="H48" s="175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8</v>
      </c>
      <c r="I48" s="175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10</v>
      </c>
      <c r="J48" s="175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15</v>
      </c>
      <c r="K48" s="175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20</v>
      </c>
      <c r="L48" s="175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30</v>
      </c>
      <c r="M48" s="175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40</v>
      </c>
      <c r="N48" s="175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40</v>
      </c>
      <c r="O48" s="175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40</v>
      </c>
      <c r="P48" s="175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40</v>
      </c>
      <c r="Q48" s="175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50</v>
      </c>
      <c r="R48" s="175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50</v>
      </c>
      <c r="S48" s="175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50</v>
      </c>
      <c r="T48" s="175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50</v>
      </c>
      <c r="U48" s="175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50</v>
      </c>
      <c r="V48" s="175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50</v>
      </c>
      <c r="W48" s="175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50</v>
      </c>
      <c r="X48" s="175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50</v>
      </c>
      <c r="Y48" s="175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50</v>
      </c>
      <c r="Z48" s="175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40</v>
      </c>
      <c r="AA48" s="175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40</v>
      </c>
      <c r="AB48" s="175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40</v>
      </c>
      <c r="AC48" s="175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40</v>
      </c>
      <c r="AD48" s="175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30</v>
      </c>
      <c r="AE48" s="175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20</v>
      </c>
      <c r="AF48" s="175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15</v>
      </c>
      <c r="AG48" s="175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10</v>
      </c>
      <c r="AH48" s="175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8</v>
      </c>
      <c r="AI48" s="175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5</v>
      </c>
      <c r="AJ48" s="175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4</v>
      </c>
      <c r="AK48" s="175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3</v>
      </c>
      <c r="AL48" s="175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75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79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90">
        <v>36.5</v>
      </c>
    </row>
    <row r="49" spans="2:41" ht="8.65" customHeight="1" x14ac:dyDescent="0.3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3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4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5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8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10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15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20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30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40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40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40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40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50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50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50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50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50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50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50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50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50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40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40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40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40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30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20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15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10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8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5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4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3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90">
        <v>36</v>
      </c>
    </row>
    <row r="50" spans="2:41" ht="8.65" customHeight="1" x14ac:dyDescent="0.3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3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4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5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8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10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15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20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30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40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40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40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40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50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50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50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50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50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50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50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50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50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40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40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40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40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30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20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15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10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8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5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4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3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90">
        <v>35.5</v>
      </c>
    </row>
    <row r="51" spans="2:41" ht="8.65" customHeight="1" x14ac:dyDescent="0.3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3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4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5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8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10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15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20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30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40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40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40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40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50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50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50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50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50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50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50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50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50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40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40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40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40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30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20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15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10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8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5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4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3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83">
        <v>35</v>
      </c>
    </row>
    <row r="52" spans="2:41" ht="8.65" customHeight="1" x14ac:dyDescent="0.3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3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4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5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8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10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15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20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30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40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40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40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40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50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50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50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50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50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50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50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50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50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40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40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40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40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30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20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15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10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8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5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4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3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90">
        <v>34.5</v>
      </c>
    </row>
    <row r="53" spans="2:41" ht="8.65" customHeight="1" x14ac:dyDescent="0.3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3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4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5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8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10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15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20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30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40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40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40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40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50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50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50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50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50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50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50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50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50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40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40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40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40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30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20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15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10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8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5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4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3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90">
        <v>34</v>
      </c>
    </row>
    <row r="54" spans="2:41" ht="8.65" customHeight="1" x14ac:dyDescent="0.3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3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4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5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8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10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15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20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30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40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40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40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40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50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50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50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50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50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50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50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50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50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40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40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40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40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30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20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15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10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8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5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4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3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90">
        <v>33.5</v>
      </c>
    </row>
    <row r="55" spans="2:41" ht="8.65" customHeight="1" x14ac:dyDescent="0.3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3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4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5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8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10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15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20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30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40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40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40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40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50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50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50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50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50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50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50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50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50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40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40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40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40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30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20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15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10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8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5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4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3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90">
        <v>33</v>
      </c>
    </row>
    <row r="56" spans="2:41" ht="8.65" customHeight="1" x14ac:dyDescent="0.3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3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4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5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8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10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15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20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30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40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40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40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40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50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50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50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50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50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50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50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50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50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40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40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40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40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30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20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15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10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8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5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4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3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90">
        <v>32.5</v>
      </c>
    </row>
    <row r="57" spans="2:41" ht="8.65" customHeight="1" x14ac:dyDescent="0.3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3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4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5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8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10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15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20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30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40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40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40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40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50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50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50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50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50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50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50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50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50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40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40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40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40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30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20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15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10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8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5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4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3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90">
        <v>32</v>
      </c>
    </row>
    <row r="58" spans="2:41" ht="8.65" customHeight="1" x14ac:dyDescent="0.3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3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4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5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8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10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15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20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30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40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40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40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40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50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50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50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50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50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50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50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50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50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40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40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40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40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30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20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15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10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8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5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4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3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90">
        <v>31.5</v>
      </c>
    </row>
    <row r="59" spans="2:41" ht="8.65" customHeight="1" x14ac:dyDescent="0.3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3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4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5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8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10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15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20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30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40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40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40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40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50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50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50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50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50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50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50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50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50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40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40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40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40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30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20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15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10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8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5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4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3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90">
        <v>31</v>
      </c>
    </row>
    <row r="60" spans="2:41" ht="8.65" customHeight="1" x14ac:dyDescent="0.3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3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4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5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8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10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15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20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30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40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40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40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40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50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50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50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50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50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50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50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50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50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40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40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40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40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30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20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15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10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8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5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4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3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90">
        <v>30.5</v>
      </c>
    </row>
    <row r="61" spans="2:41" ht="8.65" customHeight="1" x14ac:dyDescent="0.3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0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3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4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5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8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10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15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30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40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50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50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50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50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60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60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60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60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60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60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60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60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60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50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50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50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50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40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30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15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10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8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5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4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3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0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83">
        <v>30</v>
      </c>
    </row>
    <row r="62" spans="2:41" ht="8.65" customHeight="1" x14ac:dyDescent="0.3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0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3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4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5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8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10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15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30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40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50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50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50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50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60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60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60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60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60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60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60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60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60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50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50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50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50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40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30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15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10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8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5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4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3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0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90">
        <v>29.5</v>
      </c>
    </row>
    <row r="63" spans="2:41" ht="8.65" customHeight="1" x14ac:dyDescent="0.3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0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3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4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5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8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10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15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30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40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50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50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50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50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60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60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60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60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60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60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60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60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60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50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50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50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50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40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30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15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10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8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5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4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3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0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90">
        <v>29</v>
      </c>
    </row>
    <row r="64" spans="2:41" ht="8.65" customHeight="1" x14ac:dyDescent="0.3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0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3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4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5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8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10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15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30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40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50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50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50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50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60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60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60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60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60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60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60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60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60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50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50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50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50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40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30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15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10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8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5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4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3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0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90">
        <v>28.5</v>
      </c>
    </row>
    <row r="65" spans="2:41" ht="8.65" customHeight="1" x14ac:dyDescent="0.3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0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3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4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5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8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10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15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40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50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50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50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50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60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60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60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60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60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60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60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60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60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50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50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50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50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40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15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10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8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5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4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3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0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90">
        <v>28</v>
      </c>
    </row>
    <row r="66" spans="2:41" ht="8.65" customHeight="1" x14ac:dyDescent="0.3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0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3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4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5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8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10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15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40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50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50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50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50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60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60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60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60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60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60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60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60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60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50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50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50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50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40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15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10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8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5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4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3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0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90">
        <v>27.5</v>
      </c>
    </row>
    <row r="67" spans="2:41" ht="8.65" customHeight="1" x14ac:dyDescent="0.3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0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3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4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5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8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10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15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20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30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40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50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50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50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50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60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60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60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60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60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60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60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60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60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50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50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50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50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40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30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20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15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10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8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5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4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3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0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90">
        <v>27</v>
      </c>
    </row>
    <row r="68" spans="2:41" ht="8.65" customHeight="1" x14ac:dyDescent="0.3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0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3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4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5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8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10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15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20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30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40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50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50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50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50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60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60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60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60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60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60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60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60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60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50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50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50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50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40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30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20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15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10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8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5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4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3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0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90">
        <v>26.5</v>
      </c>
    </row>
    <row r="69" spans="2:41" ht="8.65" customHeight="1" x14ac:dyDescent="0.3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0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3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4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5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8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10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15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20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30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40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50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50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50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50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60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60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60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60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60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60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60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60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60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50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50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50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50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40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30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20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15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10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8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5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4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3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0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90">
        <v>26</v>
      </c>
    </row>
    <row r="70" spans="2:41" ht="8.65" customHeight="1" x14ac:dyDescent="0.3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0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3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4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5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8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10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15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20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30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40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50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50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50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50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60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60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60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60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60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60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60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60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60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50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50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50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50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40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30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20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15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10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8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5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4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3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0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90">
        <v>25.5</v>
      </c>
    </row>
    <row r="71" spans="2:41" ht="8.65" customHeight="1" x14ac:dyDescent="0.3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0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3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4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5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8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10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15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20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30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40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50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50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50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50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60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60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60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60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60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60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60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60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60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50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50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50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50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40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30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20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15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10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8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5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4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3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0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83">
        <v>25</v>
      </c>
    </row>
    <row r="72" spans="2:41" ht="8.65" customHeight="1" x14ac:dyDescent="0.3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0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3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4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5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8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10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15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20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30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40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50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50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50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50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60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60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60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60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60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60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60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60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60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50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50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50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50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40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30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20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15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10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8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5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4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3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0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90">
        <v>24.5</v>
      </c>
    </row>
    <row r="73" spans="2:41" ht="8.65" customHeight="1" x14ac:dyDescent="0.3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0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3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4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5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8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10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15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20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30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40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50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50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50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50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60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60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60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60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60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60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60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60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60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50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50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50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50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40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30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20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15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10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8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5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4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3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0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90">
        <v>24</v>
      </c>
    </row>
    <row r="74" spans="2:41" ht="8.65" customHeight="1" x14ac:dyDescent="0.3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0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3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4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5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8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10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15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20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30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40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50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50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50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50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60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60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60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60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60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60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60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60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60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50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50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50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50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40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30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20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15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10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8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5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4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3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0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90">
        <v>23.5</v>
      </c>
    </row>
    <row r="75" spans="2:41" ht="8.65" customHeight="1" x14ac:dyDescent="0.3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3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4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5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8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10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15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20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30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40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50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60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60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60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70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70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70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70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70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70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70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70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70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60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60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60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50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40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30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20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15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10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8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5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4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3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90">
        <v>23</v>
      </c>
    </row>
    <row r="76" spans="2:41" ht="8.65" customHeight="1" x14ac:dyDescent="0.3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3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4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5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8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10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15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20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30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40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50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60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60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60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70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70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70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70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70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70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70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70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70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60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60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60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50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40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30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20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15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10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8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5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4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3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90">
        <v>22.5</v>
      </c>
    </row>
    <row r="77" spans="2:41" ht="8.65" customHeight="1" x14ac:dyDescent="0.3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3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4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5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8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10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15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20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30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40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50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60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60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60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60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70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70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70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70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70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70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70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70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70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60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60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60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60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50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40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30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20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15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10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8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5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4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3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90">
        <v>22</v>
      </c>
    </row>
    <row r="78" spans="2:41" ht="8.65" customHeight="1" x14ac:dyDescent="0.3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3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4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5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8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10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15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20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30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40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50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60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60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60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60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70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70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70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70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70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70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70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70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70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60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60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60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60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50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40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30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20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15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10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8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5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4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3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90">
        <v>21.5</v>
      </c>
    </row>
    <row r="79" spans="2:41" ht="8.65" customHeight="1" x14ac:dyDescent="0.3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3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4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5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8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10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15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20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30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40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50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60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60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60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60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70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70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70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70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70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70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70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70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70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60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60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60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60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50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40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30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20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15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10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8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5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4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3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90">
        <v>21</v>
      </c>
    </row>
    <row r="80" spans="2:41" ht="8.65" customHeight="1" x14ac:dyDescent="0.3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3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4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5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8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10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15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20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30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40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50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60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60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60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60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70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70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70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70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70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70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70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70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70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60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60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60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60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50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40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30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20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15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10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8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5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4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3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90">
        <v>20.5</v>
      </c>
    </row>
    <row r="81" spans="2:41" ht="8.65" customHeight="1" x14ac:dyDescent="0.3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3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4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5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8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10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15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20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30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40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50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60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60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60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60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70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70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70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70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70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70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70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70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70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60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60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60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60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50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40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30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20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15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10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8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5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4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3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83">
        <v>20</v>
      </c>
    </row>
    <row r="82" spans="2:41" ht="8.65" customHeight="1" x14ac:dyDescent="0.3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3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4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5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8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10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15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20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30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40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50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60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60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60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60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70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70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70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70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70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70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70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70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70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60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60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60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60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50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40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30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20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15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10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8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5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4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3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90">
        <v>19.5</v>
      </c>
    </row>
    <row r="83" spans="2:41" ht="8.65" customHeight="1" x14ac:dyDescent="0.3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3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4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5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8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10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15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20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30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40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50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60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60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60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60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70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70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70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70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70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70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70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70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70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60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60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60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60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50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40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30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20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15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10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8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5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4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3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90">
        <v>19</v>
      </c>
    </row>
    <row r="84" spans="2:41" ht="8.65" customHeight="1" x14ac:dyDescent="0.3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3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4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5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8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10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15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20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30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40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50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60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60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60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60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70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70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70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70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70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70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70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70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70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60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60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60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60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50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40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30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20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15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10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8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5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4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3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90">
        <v>18.5</v>
      </c>
    </row>
    <row r="85" spans="2:41" ht="8.65" customHeight="1" x14ac:dyDescent="0.3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3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4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5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8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10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15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20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30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40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50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60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60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60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60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70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70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70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70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70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70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70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70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70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60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60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60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60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50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40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30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20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15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10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8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5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4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3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90">
        <v>18</v>
      </c>
    </row>
    <row r="86" spans="2:41" ht="8.65" customHeight="1" x14ac:dyDescent="0.3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3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4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5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8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10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15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20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30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40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50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60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60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60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60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70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70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70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70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70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70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70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70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70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60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60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60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60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50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40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30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20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15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10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8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5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4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3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90">
        <v>17.5</v>
      </c>
    </row>
    <row r="87" spans="2:41" ht="8.65" customHeight="1" x14ac:dyDescent="0.3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3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4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5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8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10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15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20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30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40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50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60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60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60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60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70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70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70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70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70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70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70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70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70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60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60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60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60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50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40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30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20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15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10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8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5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4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3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90">
        <v>17</v>
      </c>
    </row>
    <row r="88" spans="2:41" ht="8.65" customHeight="1" x14ac:dyDescent="0.3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3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4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5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8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10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15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20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30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40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50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60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60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60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60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70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70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70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70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70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70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70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70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70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60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60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60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60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50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40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30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20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15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10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8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5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4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3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90">
        <v>16.5</v>
      </c>
    </row>
    <row r="89" spans="2:41" ht="8.65" customHeight="1" x14ac:dyDescent="0.3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4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5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8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10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15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20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30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40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50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60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70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70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70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70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80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80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80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80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80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80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80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80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80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70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70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70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70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60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50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40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30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20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15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10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8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5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4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90">
        <v>16</v>
      </c>
    </row>
    <row r="90" spans="2:41" ht="8.65" customHeight="1" x14ac:dyDescent="0.3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4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5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8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10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15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20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30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40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50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60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70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70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70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70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80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80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80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80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80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80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80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80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80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70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70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70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70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60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50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40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30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20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15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10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8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5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4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90">
        <v>15.5</v>
      </c>
    </row>
    <row r="91" spans="2:41" ht="8.65" customHeight="1" x14ac:dyDescent="0.3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4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5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8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10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15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20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30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40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50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60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70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70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70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70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80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80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80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80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80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80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80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80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80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70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70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70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70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60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50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40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30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20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15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10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8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5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4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83">
        <v>15</v>
      </c>
    </row>
    <row r="92" spans="2:41" ht="8.65" customHeight="1" x14ac:dyDescent="0.3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4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5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8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10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15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20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30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40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50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60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70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70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70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70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80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80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80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80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80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80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80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80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80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70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70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70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70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60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50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40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30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20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15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10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8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5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4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90">
        <v>14.5</v>
      </c>
    </row>
    <row r="93" spans="2:41" ht="8.65" customHeight="1" x14ac:dyDescent="0.3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4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5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8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10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15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20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30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40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50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60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70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70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70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70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80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80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80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80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80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80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80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80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80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70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70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70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70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60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50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40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30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20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15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10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8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5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4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90">
        <v>14</v>
      </c>
    </row>
    <row r="94" spans="2:41" ht="8.65" customHeight="1" x14ac:dyDescent="0.3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4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5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8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10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15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20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30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40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50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60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70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70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70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70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80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80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80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80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80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80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80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80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80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70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70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70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70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60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50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40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30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20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15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10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8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5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4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90">
        <v>13.5</v>
      </c>
    </row>
    <row r="95" spans="2:41" ht="8.65" customHeight="1" x14ac:dyDescent="0.3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4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5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8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10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15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20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30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40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50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60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70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70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70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70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80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80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80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80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80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80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80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80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80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70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70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70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70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60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50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40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30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20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15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10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8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5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4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90">
        <v>13</v>
      </c>
    </row>
    <row r="96" spans="2:41" ht="8.65" customHeight="1" x14ac:dyDescent="0.3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4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5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8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10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15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20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30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40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50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60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70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70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70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70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80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80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80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80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80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80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80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80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80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70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70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70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70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60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50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40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30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20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15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10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8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5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4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90">
        <v>12.5</v>
      </c>
    </row>
    <row r="97" spans="2:41" ht="8.65" customHeight="1" x14ac:dyDescent="0.3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4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5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8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10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15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20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30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40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50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60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70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70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70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70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80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80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80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80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80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80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80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80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80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70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70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70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70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60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50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40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30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20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15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10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8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5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4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90">
        <v>12</v>
      </c>
    </row>
    <row r="98" spans="2:41" ht="8.65" customHeight="1" x14ac:dyDescent="0.3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4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5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8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10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15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20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30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40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50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60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70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70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70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70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80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80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80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80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80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80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80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80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80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70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70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70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70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60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50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40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30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20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15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10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8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5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4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90">
        <v>11.5</v>
      </c>
    </row>
    <row r="99" spans="2:41" ht="8.65" customHeight="1" x14ac:dyDescent="0.3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4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5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8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10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15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20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30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40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50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60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70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70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70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70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80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80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80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80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80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80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80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80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80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70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70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70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70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60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50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40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30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20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15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10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8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5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4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90">
        <v>11</v>
      </c>
    </row>
    <row r="100" spans="2:41" ht="8.65" customHeight="1" x14ac:dyDescent="0.3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4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5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8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10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15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20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30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40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50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60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70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70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70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70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80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80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80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80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80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80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80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80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80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70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70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70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70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60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50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40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30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20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15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10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8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5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4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90">
        <v>10.5</v>
      </c>
    </row>
    <row r="101" spans="2:41" ht="8.65" customHeight="1" x14ac:dyDescent="0.3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8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8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10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15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20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30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40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50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60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70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80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80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80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80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90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90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90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90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90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90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90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90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90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80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80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80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80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70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60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50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40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30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20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15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10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8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5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83">
        <v>10</v>
      </c>
    </row>
    <row r="102" spans="2:41" ht="8.65" customHeight="1" x14ac:dyDescent="0.3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8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8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10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15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20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30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40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50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60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70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80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80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80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80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90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90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90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90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90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90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90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90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90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80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80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80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80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70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60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50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40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30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20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15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10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8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5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90">
        <v>9.5</v>
      </c>
    </row>
    <row r="103" spans="2:41" ht="8.65" customHeight="1" x14ac:dyDescent="0.3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8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8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10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15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20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30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40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50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60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70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80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80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80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80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90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90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90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90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90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90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90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90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90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80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80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80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80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70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60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50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40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30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20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15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10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8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5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90">
        <v>9</v>
      </c>
    </row>
    <row r="104" spans="2:41" ht="8.65" customHeight="1" x14ac:dyDescent="0.3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8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8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10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15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20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30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40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50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60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70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80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80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80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80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90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90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90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90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90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90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90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90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90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80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80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80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80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70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60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50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40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30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20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15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10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8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5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90">
        <v>8.5</v>
      </c>
    </row>
    <row r="105" spans="2:41" ht="8.65" customHeight="1" x14ac:dyDescent="0.3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8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8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10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15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20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30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40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50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60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70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80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80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80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80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90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90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90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90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90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90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90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90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90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80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80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80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80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70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60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50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40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30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20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15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10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8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5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90">
        <v>8</v>
      </c>
    </row>
    <row r="106" spans="2:41" ht="8.65" customHeight="1" x14ac:dyDescent="0.3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8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8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10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15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20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30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40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50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60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70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80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80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80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80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90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90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90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90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90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90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90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90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90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80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80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80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80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70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60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50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40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30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20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15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10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8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5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90">
        <v>7.5</v>
      </c>
    </row>
    <row r="107" spans="2:41" ht="8.65" customHeight="1" x14ac:dyDescent="0.3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8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8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10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15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20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30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40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50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60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70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80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80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80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80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90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90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90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90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90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90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90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90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90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80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80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80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80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70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60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50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40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30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20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15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10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8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5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90">
        <v>7</v>
      </c>
    </row>
    <row r="108" spans="2:41" ht="8.65" customHeight="1" x14ac:dyDescent="0.3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8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8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10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15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20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30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40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50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60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70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80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80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80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80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90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90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90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90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90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90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90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90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90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80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80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80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80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70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60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50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40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30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20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15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10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8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5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90">
        <v>6.5</v>
      </c>
    </row>
    <row r="109" spans="2:41" ht="8.65" customHeight="1" x14ac:dyDescent="0.3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0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8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8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10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15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20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30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40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50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60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70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80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80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80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80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90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90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90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90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90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90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90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90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90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80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80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80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80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70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60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50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40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30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20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15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10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8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5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0</v>
      </c>
      <c r="AO109" s="190">
        <v>6</v>
      </c>
    </row>
    <row r="110" spans="2:41" ht="8.65" customHeight="1" x14ac:dyDescent="0.3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0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8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8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10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15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20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30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40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50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60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70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80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80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80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80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90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90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90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90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90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90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90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90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90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80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80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80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80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70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60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50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40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30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20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15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10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8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5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0</v>
      </c>
      <c r="AO110" s="190">
        <v>5.5</v>
      </c>
    </row>
    <row r="111" spans="2:41" ht="8.65" customHeight="1" x14ac:dyDescent="0.3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5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8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10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15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20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30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40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50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60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70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80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90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90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80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70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60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50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40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30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20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15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10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8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5</v>
      </c>
      <c r="AO111" s="183">
        <v>5</v>
      </c>
    </row>
    <row r="112" spans="2:41" ht="8.65" customHeight="1" x14ac:dyDescent="0.3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5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8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10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15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20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30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40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50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60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70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80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90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90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80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70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60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50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40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30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20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15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10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8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5</v>
      </c>
      <c r="AO112" s="190">
        <v>4.5</v>
      </c>
    </row>
    <row r="113" spans="2:41" ht="8.65" customHeight="1" x14ac:dyDescent="0.3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5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8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10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15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20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30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40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50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60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70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80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90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90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80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70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60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50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40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30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20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15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10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8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5</v>
      </c>
      <c r="AO113" s="190">
        <v>4</v>
      </c>
    </row>
    <row r="114" spans="2:41" ht="8.65" customHeight="1" x14ac:dyDescent="0.3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5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8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10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15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20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30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40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50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60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70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80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90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90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80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70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60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50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40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30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20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15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10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8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5</v>
      </c>
      <c r="AO114" s="190">
        <v>3.5</v>
      </c>
    </row>
    <row r="115" spans="2:41" ht="8.65" customHeight="1" x14ac:dyDescent="0.3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5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8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10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15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20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30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40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50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60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70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80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90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90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80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70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60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50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40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30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20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15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10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8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5</v>
      </c>
      <c r="AO115" s="190">
        <v>3</v>
      </c>
    </row>
    <row r="116" spans="2:41" ht="8.65" customHeight="1" x14ac:dyDescent="0.3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5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8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10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15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20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30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40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50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60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70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80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90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90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80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70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60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50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40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30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20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15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10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8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5</v>
      </c>
      <c r="AO116" s="190">
        <v>2.5</v>
      </c>
    </row>
    <row r="117" spans="2:41" ht="8.65" customHeight="1" x14ac:dyDescent="0.3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5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8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10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15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20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30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40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50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60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70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80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90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90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80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70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60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50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40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30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20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15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10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8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5</v>
      </c>
      <c r="AO117" s="190">
        <v>2</v>
      </c>
    </row>
    <row r="118" spans="2:41" ht="8.65" customHeight="1" x14ac:dyDescent="0.3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5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8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10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15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20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30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40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50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60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70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80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90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90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80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70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60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50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40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30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20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15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10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8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5</v>
      </c>
      <c r="AO118" s="190">
        <v>1.5</v>
      </c>
    </row>
    <row r="119" spans="2:41" ht="8.65" customHeight="1" x14ac:dyDescent="0.3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5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8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10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15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20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30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40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50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60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70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80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90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90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80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70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60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50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40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30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20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15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10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8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5</v>
      </c>
      <c r="AO119" s="190">
        <v>1</v>
      </c>
    </row>
    <row r="120" spans="2:41" ht="8.65" customHeight="1" x14ac:dyDescent="0.3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5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8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10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15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20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30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40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50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60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70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80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90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90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80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70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60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50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40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30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20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15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10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8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5</v>
      </c>
      <c r="AO120" s="190">
        <v>0.5</v>
      </c>
    </row>
    <row r="121" spans="2:41" ht="8.65" customHeight="1" thickBot="1" x14ac:dyDescent="0.35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5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8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10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15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20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30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40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50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60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70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80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90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90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80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70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60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50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40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30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20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15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10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8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5</v>
      </c>
      <c r="AO121" s="190">
        <v>0</v>
      </c>
    </row>
    <row r="122" spans="2:41" ht="9" customHeight="1" x14ac:dyDescent="0.3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45" customHeight="1" x14ac:dyDescent="0.3">
      <c r="A137" s="173"/>
    </row>
    <row r="138" spans="1:1" ht="15" customHeight="1" x14ac:dyDescent="0.3">
      <c r="A138" s="173"/>
    </row>
    <row r="139" spans="1:1" ht="23.45" customHeight="1" x14ac:dyDescent="0.3">
      <c r="A139" s="173"/>
    </row>
    <row r="140" spans="1:1" ht="14.45" customHeight="1" x14ac:dyDescent="0.3">
      <c r="A140" s="173"/>
    </row>
    <row r="141" spans="1:1" ht="14.45" customHeight="1" x14ac:dyDescent="0.3">
      <c r="A141" s="173"/>
    </row>
  </sheetData>
  <mergeCells count="1">
    <mergeCell ref="B1:AN1"/>
  </mergeCells>
  <phoneticPr fontId="43" type="noConversion"/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2.75" x14ac:dyDescent="0.2"/>
  <cols>
    <col min="2" max="2" width="8.7109375" customWidth="1"/>
    <col min="4" max="4" width="8.710937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5</v>
      </c>
      <c r="B3" s="33">
        <f>IF('Pattern Design'!C29&lt;3,0,'Pattern Design'!C29/16.7)</f>
        <v>0.29940119760479045</v>
      </c>
      <c r="C3" s="33">
        <f>IF('Pattern Design'!D29&lt;3,0,'Pattern Design'!D29/16.7)</f>
        <v>0.47904191616766467</v>
      </c>
      <c r="D3" s="33">
        <f>IF('Pattern Design'!E29&lt;3,0,'Pattern Design'!E29/16.7)</f>
        <v>0.5988023952095809</v>
      </c>
      <c r="E3" s="33">
        <f>IF('Pattern Design'!F29&lt;3,0,'Pattern Design'!F29/16.7)</f>
        <v>0.89820359281437134</v>
      </c>
      <c r="F3" s="33">
        <f>IF('Pattern Design'!G29&lt;3,0,'Pattern Design'!G29/16.7)</f>
        <v>1.1976047904191618</v>
      </c>
      <c r="G3" s="33">
        <f>IF('Pattern Design'!H29&lt;3,0,'Pattern Design'!H29/16.7)</f>
        <v>1.7964071856287427</v>
      </c>
      <c r="H3" s="33">
        <f>IF('Pattern Design'!I29&lt;3,0,'Pattern Design'!I29/16.7)</f>
        <v>2.3952095808383236</v>
      </c>
      <c r="I3" s="33">
        <f>IF('Pattern Design'!J29&lt;3,0,'Pattern Design'!J29/16.7)</f>
        <v>2.9940119760479043</v>
      </c>
      <c r="J3" s="33">
        <f>IF('Pattern Design'!K29&lt;3,0,'Pattern Design'!K29/16.7)</f>
        <v>3.5928143712574854</v>
      </c>
      <c r="K3" s="33">
        <f>IF('Pattern Design'!L29&lt;3,0,'Pattern Design'!L29/16.7)</f>
        <v>4.1916167664670665</v>
      </c>
      <c r="L3" s="33">
        <f>IF('Pattern Design'!M29&lt;3,0,'Pattern Design'!M29/16.7)</f>
        <v>4.7904191616766472</v>
      </c>
      <c r="M3" s="33">
        <f>IF('Pattern Design'!N29&lt;3,0,'Pattern Design'!N29/16.7)</f>
        <v>5.3892215568862278</v>
      </c>
      <c r="N3" s="33">
        <f>IF('Pattern Design'!O29&lt;3,0,'Pattern Design'!O29/16.7)</f>
        <v>5.9880239520958085</v>
      </c>
      <c r="O3" s="33">
        <f>IF('Pattern Design'!P29&lt;3,0,'Pattern Design'!P29/16.7)</f>
        <v>5.9880239520958085</v>
      </c>
      <c r="P3" s="33">
        <f>IF('Pattern Design'!Q29&lt;3,0,'Pattern Design'!Q29/16.7)</f>
        <v>5.9880239520958085</v>
      </c>
      <c r="Q3" s="33">
        <f>IF('Pattern Design'!R29&lt;3,0,'Pattern Design'!R29/16.7)</f>
        <v>5.9880239520958085</v>
      </c>
      <c r="R3" s="33">
        <f>IF('Pattern Design'!S29&lt;3,0,'Pattern Design'!S29/16.7)</f>
        <v>5.9880239520958085</v>
      </c>
      <c r="S3" s="33">
        <f>IF('Pattern Design'!T29&lt;3,0,'Pattern Design'!T29/16.7)</f>
        <v>5.9880239520958085</v>
      </c>
      <c r="T3" s="33">
        <f>IF('Pattern Design'!U29&lt;3,0,'Pattern Design'!U29/16.7)</f>
        <v>5.9880239520958085</v>
      </c>
      <c r="U3" s="33">
        <f>IF('Pattern Design'!V29&lt;3,0,'Pattern Design'!V29/16.7)</f>
        <v>5.9880239520958085</v>
      </c>
      <c r="V3" s="33">
        <f>IF('Pattern Design'!W29&lt;3,0,'Pattern Design'!W29/16.7)</f>
        <v>5.9880239520958085</v>
      </c>
      <c r="W3" s="33">
        <f>IF('Pattern Design'!X29&lt;3,0,'Pattern Design'!X29/16.7)</f>
        <v>5.9880239520958085</v>
      </c>
      <c r="X3" s="33">
        <f>IF('Pattern Design'!Y29&lt;3,0,'Pattern Design'!Y29/16.7)</f>
        <v>5.9880239520958085</v>
      </c>
      <c r="Y3" s="33">
        <f>IF('Pattern Design'!Z29&lt;3,0,'Pattern Design'!Z29/16.7)</f>
        <v>5.9880239520958085</v>
      </c>
      <c r="Z3" s="33">
        <f>IF('Pattern Design'!AA29&lt;3,0,'Pattern Design'!AA29/16.7)</f>
        <v>5.9880239520958085</v>
      </c>
      <c r="AA3" s="33">
        <f>IF('Pattern Design'!AB29&lt;3,0,'Pattern Design'!AB29/16.7)</f>
        <v>5.9880239520958085</v>
      </c>
      <c r="AB3" s="33">
        <f>IF('Pattern Design'!AC29&lt;3,0,'Pattern Design'!AC29/16.7)</f>
        <v>5.9880239520958085</v>
      </c>
      <c r="AC3" s="33">
        <f>IF('Pattern Design'!AD29&lt;3,0,'Pattern Design'!AD29/16.7)</f>
        <v>5.3892215568862278</v>
      </c>
      <c r="AD3" s="33">
        <f>IF('Pattern Design'!AE29&lt;3,0,'Pattern Design'!AE29/16.7)</f>
        <v>4.7904191616766472</v>
      </c>
      <c r="AE3" s="33">
        <f>IF('Pattern Design'!AF29&lt;3,0,'Pattern Design'!AF29/16.7)</f>
        <v>4.1916167664670665</v>
      </c>
      <c r="AF3" s="33">
        <f>IF('Pattern Design'!AG29&lt;3,0,'Pattern Design'!AG29/16.7)</f>
        <v>3.5928143712574854</v>
      </c>
      <c r="AG3" s="33">
        <f>IF('Pattern Design'!AH29&lt;3,0,'Pattern Design'!AH29/16.7)</f>
        <v>2.9940119760479043</v>
      </c>
      <c r="AH3" s="33">
        <f>IF('Pattern Design'!AI29&lt;3,0,'Pattern Design'!AI29/16.7)</f>
        <v>2.3952095808383236</v>
      </c>
      <c r="AI3" s="33">
        <f>IF('Pattern Design'!AJ29&lt;3,0,'Pattern Design'!AJ29/16.7)</f>
        <v>1.7964071856287427</v>
      </c>
      <c r="AJ3" s="33">
        <f>IF('Pattern Design'!AK29&lt;3,0,'Pattern Design'!AK29/16.7)</f>
        <v>1.1976047904191618</v>
      </c>
      <c r="AK3" s="33">
        <f>IF('Pattern Design'!AL29&lt;3,0,'Pattern Design'!AL29/16.7)</f>
        <v>0.89820359281437134</v>
      </c>
      <c r="AL3" s="33">
        <f>IF('Pattern Design'!AM29&lt;3,0,'Pattern Design'!AM29/16.7)</f>
        <v>0.5988023952095809</v>
      </c>
      <c r="AM3" s="33">
        <f>IF('Pattern Design'!AN29&lt;3,0,'Pattern Design'!AN29/16.7)</f>
        <v>0.47904191616766467</v>
      </c>
      <c r="AN3" s="33">
        <f>IF('Pattern Design'!AO29&lt;3,0,'Pattern Design'!AO29/16.7)</f>
        <v>0.29940119760479045</v>
      </c>
    </row>
    <row r="4" spans="1:43" x14ac:dyDescent="0.2">
      <c r="A4">
        <f>'Pattern Design'!K21-Sheet1!A3</f>
        <v>5</v>
      </c>
      <c r="B4" s="33">
        <f>IF('Pattern Design'!C30&lt;3,0,'Pattern Design'!C30/16.7)</f>
        <v>0</v>
      </c>
      <c r="C4" s="33">
        <f>IF('Pattern Design'!D30&lt;3,0,'Pattern Design'!D30/16.7)</f>
        <v>0.47904191616766467</v>
      </c>
      <c r="D4" s="33">
        <f>IF('Pattern Design'!E30&lt;3,0,'Pattern Design'!E30/16.7)</f>
        <v>0.47904191616766467</v>
      </c>
      <c r="E4" s="33">
        <f>IF('Pattern Design'!F30&lt;3,0,'Pattern Design'!F30/16.7)</f>
        <v>0.5988023952095809</v>
      </c>
      <c r="F4" s="33">
        <f>IF('Pattern Design'!G30&lt;3,0,'Pattern Design'!G30/16.7)</f>
        <v>0.89820359281437134</v>
      </c>
      <c r="G4" s="33">
        <f>IF('Pattern Design'!H30&lt;3,0,'Pattern Design'!H30/16.7)</f>
        <v>1.1976047904191618</v>
      </c>
      <c r="H4" s="33">
        <f>IF('Pattern Design'!I30&lt;3,0,'Pattern Design'!I30/16.7)</f>
        <v>1.7964071856287427</v>
      </c>
      <c r="I4" s="33">
        <f>IF('Pattern Design'!J30&lt;3,0,'Pattern Design'!J30/16.7)</f>
        <v>2.3952095808383236</v>
      </c>
      <c r="J4" s="33">
        <f>IF('Pattern Design'!K30&lt;3,0,'Pattern Design'!K30/16.7)</f>
        <v>2.9940119760479043</v>
      </c>
      <c r="K4" s="33">
        <f>IF('Pattern Design'!L30&lt;3,0,'Pattern Design'!L30/16.7)</f>
        <v>3.5928143712574854</v>
      </c>
      <c r="L4" s="33">
        <f>IF('Pattern Design'!M30&lt;3,0,'Pattern Design'!M30/16.7)</f>
        <v>4.1916167664670665</v>
      </c>
      <c r="M4" s="33">
        <f>IF('Pattern Design'!N30&lt;3,0,'Pattern Design'!N30/16.7)</f>
        <v>4.7904191616766472</v>
      </c>
      <c r="N4" s="33">
        <f>IF('Pattern Design'!O30&lt;3,0,'Pattern Design'!O30/16.7)</f>
        <v>4.7904191616766472</v>
      </c>
      <c r="O4" s="33">
        <f>IF('Pattern Design'!P30&lt;3,0,'Pattern Design'!P30/16.7)</f>
        <v>4.7904191616766472</v>
      </c>
      <c r="P4" s="33">
        <f>IF('Pattern Design'!Q30&lt;3,0,'Pattern Design'!Q30/16.7)</f>
        <v>4.7904191616766472</v>
      </c>
      <c r="Q4" s="33">
        <f>IF('Pattern Design'!R30&lt;3,0,'Pattern Design'!R30/16.7)</f>
        <v>5.3892215568862278</v>
      </c>
      <c r="R4" s="33">
        <f>IF('Pattern Design'!S30&lt;3,0,'Pattern Design'!S30/16.7)</f>
        <v>5.3892215568862278</v>
      </c>
      <c r="S4" s="33">
        <f>IF('Pattern Design'!T30&lt;3,0,'Pattern Design'!T30/16.7)</f>
        <v>5.3892215568862278</v>
      </c>
      <c r="T4" s="33">
        <f>IF('Pattern Design'!U30&lt;3,0,'Pattern Design'!U30/16.7)</f>
        <v>5.3892215568862278</v>
      </c>
      <c r="U4" s="33">
        <f>IF('Pattern Design'!V30&lt;3,0,'Pattern Design'!V30/16.7)</f>
        <v>5.3892215568862278</v>
      </c>
      <c r="V4" s="33">
        <f>IF('Pattern Design'!W30&lt;3,0,'Pattern Design'!W30/16.7)</f>
        <v>5.3892215568862278</v>
      </c>
      <c r="W4" s="33">
        <f>IF('Pattern Design'!X30&lt;3,0,'Pattern Design'!X30/16.7)</f>
        <v>5.3892215568862278</v>
      </c>
      <c r="X4" s="33">
        <f>IF('Pattern Design'!Y30&lt;3,0,'Pattern Design'!Y30/16.7)</f>
        <v>5.3892215568862278</v>
      </c>
      <c r="Y4" s="33">
        <f>IF('Pattern Design'!Z30&lt;3,0,'Pattern Design'!Z30/16.7)</f>
        <v>5.3892215568862278</v>
      </c>
      <c r="Z4" s="33">
        <f>IF('Pattern Design'!AA30&lt;3,0,'Pattern Design'!AA30/16.7)</f>
        <v>4.7904191616766472</v>
      </c>
      <c r="AA4" s="33">
        <f>IF('Pattern Design'!AB30&lt;3,0,'Pattern Design'!AB30/16.7)</f>
        <v>4.7904191616766472</v>
      </c>
      <c r="AB4" s="33">
        <f>IF('Pattern Design'!AC30&lt;3,0,'Pattern Design'!AC30/16.7)</f>
        <v>4.7904191616766472</v>
      </c>
      <c r="AC4" s="33">
        <f>IF('Pattern Design'!AD30&lt;3,0,'Pattern Design'!AD30/16.7)</f>
        <v>4.7904191616766472</v>
      </c>
      <c r="AD4" s="33">
        <f>IF('Pattern Design'!AE30&lt;3,0,'Pattern Design'!AE30/16.7)</f>
        <v>4.1916167664670665</v>
      </c>
      <c r="AE4" s="33">
        <f>IF('Pattern Design'!AF30&lt;3,0,'Pattern Design'!AF30/16.7)</f>
        <v>3.5928143712574854</v>
      </c>
      <c r="AF4" s="33">
        <f>IF('Pattern Design'!AG30&lt;3,0,'Pattern Design'!AG30/16.7)</f>
        <v>2.9940119760479043</v>
      </c>
      <c r="AG4" s="33">
        <f>IF('Pattern Design'!AH30&lt;3,0,'Pattern Design'!AH30/16.7)</f>
        <v>2.3952095808383236</v>
      </c>
      <c r="AH4" s="33">
        <f>IF('Pattern Design'!AI30&lt;3,0,'Pattern Design'!AI30/16.7)</f>
        <v>1.7964071856287427</v>
      </c>
      <c r="AI4" s="33">
        <f>IF('Pattern Design'!AJ30&lt;3,0,'Pattern Design'!AJ30/16.7)</f>
        <v>1.1976047904191618</v>
      </c>
      <c r="AJ4" s="33">
        <f>IF('Pattern Design'!AK30&lt;3,0,'Pattern Design'!AK30/16.7)</f>
        <v>0.89820359281437134</v>
      </c>
      <c r="AK4" s="33">
        <f>IF('Pattern Design'!AL30&lt;3,0,'Pattern Design'!AL30/16.7)</f>
        <v>0.5988023952095809</v>
      </c>
      <c r="AL4" s="33">
        <f>IF('Pattern Design'!AM30&lt;3,0,'Pattern Design'!AM30/16.7)</f>
        <v>0.47904191616766467</v>
      </c>
      <c r="AM4" s="33">
        <f>IF('Pattern Design'!AN30&lt;3,0,'Pattern Design'!AN30/16.7)</f>
        <v>0.29940119760479045</v>
      </c>
      <c r="AN4" s="33">
        <f>IF('Pattern Design'!AO30&lt;3,0,'Pattern Design'!AO30/16.7)</f>
        <v>0</v>
      </c>
    </row>
    <row r="5" spans="1:43" x14ac:dyDescent="0.2">
      <c r="A5">
        <f>'Pattern Design'!O21-(Sheet1!A3+Sheet1!A4)</f>
        <v>6</v>
      </c>
      <c r="B5" s="33">
        <f>IF('Pattern Design'!C31&lt;3,0,'Pattern Design'!C31/16.7)</f>
        <v>0</v>
      </c>
      <c r="C5" s="33">
        <f>IF('Pattern Design'!D31&lt;3,0,'Pattern Design'!D31/16.7)</f>
        <v>0.23952095808383234</v>
      </c>
      <c r="D5" s="33">
        <f>IF('Pattern Design'!E31&lt;3,0,'Pattern Design'!E31/16.7)</f>
        <v>0.29940119760479045</v>
      </c>
      <c r="E5" s="33">
        <f>IF('Pattern Design'!F31&lt;3,0,'Pattern Design'!F31/16.7)</f>
        <v>0.47904191616766467</v>
      </c>
      <c r="F5" s="33">
        <f>IF('Pattern Design'!G31&lt;3,0,'Pattern Design'!G31/16.7)</f>
        <v>0.5988023952095809</v>
      </c>
      <c r="G5" s="33">
        <f>IF('Pattern Design'!H31&lt;3,0,'Pattern Design'!H31/16.7)</f>
        <v>0.89820359281437134</v>
      </c>
      <c r="H5" s="33">
        <f>IF('Pattern Design'!I31&lt;3,0,'Pattern Design'!I31/16.7)</f>
        <v>1.1976047904191618</v>
      </c>
      <c r="I5" s="33">
        <f>IF('Pattern Design'!J31&lt;3,0,'Pattern Design'!J31/16.7)</f>
        <v>1.7964071856287427</v>
      </c>
      <c r="J5" s="33">
        <f>IF('Pattern Design'!K31&lt;3,0,'Pattern Design'!K31/16.7)</f>
        <v>2.3952095808383236</v>
      </c>
      <c r="K5" s="33">
        <f>IF('Pattern Design'!L31&lt;3,0,'Pattern Design'!L31/16.7)</f>
        <v>2.9940119760479043</v>
      </c>
      <c r="L5" s="33">
        <f>IF('Pattern Design'!M31&lt;3,0,'Pattern Design'!M31/16.7)</f>
        <v>3.5928143712574854</v>
      </c>
      <c r="M5" s="33">
        <f>IF('Pattern Design'!N31&lt;3,0,'Pattern Design'!N31/16.7)</f>
        <v>4.1916167664670665</v>
      </c>
      <c r="N5" s="33">
        <f>IF('Pattern Design'!O31&lt;3,0,'Pattern Design'!O31/16.7)</f>
        <v>4.1916167664670665</v>
      </c>
      <c r="O5" s="33">
        <f>IF('Pattern Design'!P31&lt;3,0,'Pattern Design'!P31/16.7)</f>
        <v>4.1916167664670665</v>
      </c>
      <c r="P5" s="33">
        <f>IF('Pattern Design'!Q31&lt;3,0,'Pattern Design'!Q31/16.7)</f>
        <v>4.1916167664670665</v>
      </c>
      <c r="Q5" s="33">
        <f>IF('Pattern Design'!R31&lt;3,0,'Pattern Design'!R31/16.7)</f>
        <v>4.7904191616766472</v>
      </c>
      <c r="R5" s="33">
        <f>IF('Pattern Design'!S31&lt;3,0,'Pattern Design'!S31/16.7)</f>
        <v>4.7904191616766472</v>
      </c>
      <c r="S5" s="33">
        <f>IF('Pattern Design'!T31&lt;3,0,'Pattern Design'!T31/16.7)</f>
        <v>4.7904191616766472</v>
      </c>
      <c r="T5" s="33">
        <f>IF('Pattern Design'!U31&lt;3,0,'Pattern Design'!U31/16.7)</f>
        <v>4.7904191616766472</v>
      </c>
      <c r="U5" s="33">
        <f>IF('Pattern Design'!V31&lt;3,0,'Pattern Design'!V31/16.7)</f>
        <v>4.7904191616766472</v>
      </c>
      <c r="V5" s="33">
        <f>IF('Pattern Design'!W31&lt;3,0,'Pattern Design'!W31/16.7)</f>
        <v>4.7904191616766472</v>
      </c>
      <c r="W5" s="33">
        <f>IF('Pattern Design'!X31&lt;3,0,'Pattern Design'!X31/16.7)</f>
        <v>4.7904191616766472</v>
      </c>
      <c r="X5" s="33">
        <f>IF('Pattern Design'!Y31&lt;3,0,'Pattern Design'!Y31/16.7)</f>
        <v>4.7904191616766472</v>
      </c>
      <c r="Y5" s="33">
        <f>IF('Pattern Design'!Z31&lt;3,0,'Pattern Design'!Z31/16.7)</f>
        <v>4.7904191616766472</v>
      </c>
      <c r="Z5" s="33">
        <f>IF('Pattern Design'!AA31&lt;3,0,'Pattern Design'!AA31/16.7)</f>
        <v>4.1916167664670665</v>
      </c>
      <c r="AA5" s="33">
        <f>IF('Pattern Design'!AB31&lt;3,0,'Pattern Design'!AB31/16.7)</f>
        <v>4.1916167664670665</v>
      </c>
      <c r="AB5" s="33">
        <f>IF('Pattern Design'!AC31&lt;3,0,'Pattern Design'!AC31/16.7)</f>
        <v>4.1916167664670665</v>
      </c>
      <c r="AC5" s="33">
        <f>IF('Pattern Design'!AD31&lt;3,0,'Pattern Design'!AD31/16.7)</f>
        <v>4.1916167664670665</v>
      </c>
      <c r="AD5" s="33">
        <f>IF('Pattern Design'!AE31&lt;3,0,'Pattern Design'!AE31/16.7)</f>
        <v>3.5928143712574854</v>
      </c>
      <c r="AE5" s="33">
        <f>IF('Pattern Design'!AF31&lt;3,0,'Pattern Design'!AF31/16.7)</f>
        <v>2.9940119760479043</v>
      </c>
      <c r="AF5" s="33">
        <f>IF('Pattern Design'!AG31&lt;3,0,'Pattern Design'!AG31/16.7)</f>
        <v>2.3952095808383236</v>
      </c>
      <c r="AG5" s="33">
        <f>IF('Pattern Design'!AH31&lt;3,0,'Pattern Design'!AH31/16.7)</f>
        <v>1.7964071856287427</v>
      </c>
      <c r="AH5" s="33">
        <f>IF('Pattern Design'!AI31&lt;3,0,'Pattern Design'!AI31/16.7)</f>
        <v>1.1976047904191618</v>
      </c>
      <c r="AI5" s="33">
        <f>IF('Pattern Design'!AJ31&lt;3,0,'Pattern Design'!AJ31/16.7)</f>
        <v>0.89820359281437134</v>
      </c>
      <c r="AJ5" s="33">
        <f>IF('Pattern Design'!AK31&lt;3,0,'Pattern Design'!AK31/16.7)</f>
        <v>0.5988023952095809</v>
      </c>
      <c r="AK5" s="33">
        <f>IF('Pattern Design'!AL31&lt;3,0,'Pattern Design'!AL31/16.7)</f>
        <v>0.47904191616766467</v>
      </c>
      <c r="AL5" s="33">
        <f>IF('Pattern Design'!AM31&lt;3,0,'Pattern Design'!AM31/16.7)</f>
        <v>0.29940119760479045</v>
      </c>
      <c r="AM5" s="33">
        <f>IF('Pattern Design'!AN31&lt;3,0,'Pattern Design'!AN31/16.7)</f>
        <v>0.23952095808383234</v>
      </c>
      <c r="AN5" s="33">
        <f>IF('Pattern Design'!AO31&lt;3,0,'Pattern Design'!AO31/16.7)</f>
        <v>0</v>
      </c>
    </row>
    <row r="6" spans="1:43" x14ac:dyDescent="0.2">
      <c r="A6">
        <f>'Pattern Design'!S21-(Sheet1!A3+Sheet1!A4+Sheet1!A5)</f>
        <v>7</v>
      </c>
      <c r="B6" s="33">
        <f>IF('Pattern Design'!C32&lt;3,0,'Pattern Design'!C32/16.7)</f>
        <v>0</v>
      </c>
      <c r="C6" s="33">
        <f>IF('Pattern Design'!D32&lt;3,0,'Pattern Design'!D32/16.7)</f>
        <v>0.17964071856287425</v>
      </c>
      <c r="D6" s="33">
        <f>IF('Pattern Design'!E32&lt;3,0,'Pattern Design'!E32/16.7)</f>
        <v>0.23952095808383234</v>
      </c>
      <c r="E6" s="33">
        <f>IF('Pattern Design'!F32&lt;3,0,'Pattern Design'!F32/16.7)</f>
        <v>0.29940119760479045</v>
      </c>
      <c r="F6" s="33">
        <f>IF('Pattern Design'!G32&lt;3,0,'Pattern Design'!G32/16.7)</f>
        <v>0.47904191616766467</v>
      </c>
      <c r="G6" s="33">
        <f>IF('Pattern Design'!H32&lt;3,0,'Pattern Design'!H32/16.7)</f>
        <v>0.5988023952095809</v>
      </c>
      <c r="H6" s="33">
        <f>IF('Pattern Design'!I32&lt;3,0,'Pattern Design'!I32/16.7)</f>
        <v>0.89820359281437134</v>
      </c>
      <c r="I6" s="33">
        <f>IF('Pattern Design'!J32&lt;3,0,'Pattern Design'!J32/16.7)</f>
        <v>1.1976047904191618</v>
      </c>
      <c r="J6" s="33">
        <f>IF('Pattern Design'!K32&lt;3,0,'Pattern Design'!K32/16.7)</f>
        <v>1.7964071856287427</v>
      </c>
      <c r="K6" s="33">
        <f>IF('Pattern Design'!L32&lt;3,0,'Pattern Design'!L32/16.7)</f>
        <v>2.3952095808383236</v>
      </c>
      <c r="L6" s="33">
        <f>IF('Pattern Design'!M32&lt;3,0,'Pattern Design'!M32/16.7)</f>
        <v>2.9940119760479043</v>
      </c>
      <c r="M6" s="33">
        <f>IF('Pattern Design'!N32&lt;3,0,'Pattern Design'!N32/16.7)</f>
        <v>3.5928143712574854</v>
      </c>
      <c r="N6" s="33">
        <f>IF('Pattern Design'!O32&lt;3,0,'Pattern Design'!O32/16.7)</f>
        <v>3.5928143712574854</v>
      </c>
      <c r="O6" s="33">
        <f>IF('Pattern Design'!P32&lt;3,0,'Pattern Design'!P32/16.7)</f>
        <v>3.5928143712574854</v>
      </c>
      <c r="P6" s="33">
        <f>IF('Pattern Design'!Q32&lt;3,0,'Pattern Design'!Q32/16.7)</f>
        <v>3.5928143712574854</v>
      </c>
      <c r="Q6" s="33">
        <f>IF('Pattern Design'!R32&lt;3,0,'Pattern Design'!R32/16.7)</f>
        <v>4.1916167664670665</v>
      </c>
      <c r="R6" s="33">
        <f>IF('Pattern Design'!S32&lt;3,0,'Pattern Design'!S32/16.7)</f>
        <v>4.1916167664670665</v>
      </c>
      <c r="S6" s="33">
        <f>IF('Pattern Design'!T32&lt;3,0,'Pattern Design'!T32/16.7)</f>
        <v>4.1916167664670665</v>
      </c>
      <c r="T6" s="33">
        <f>IF('Pattern Design'!U32&lt;3,0,'Pattern Design'!U32/16.7)</f>
        <v>4.1916167664670665</v>
      </c>
      <c r="U6" s="33">
        <f>IF('Pattern Design'!V32&lt;3,0,'Pattern Design'!V32/16.7)</f>
        <v>4.1916167664670665</v>
      </c>
      <c r="V6" s="33">
        <f>IF('Pattern Design'!W32&lt;3,0,'Pattern Design'!W32/16.7)</f>
        <v>4.1916167664670665</v>
      </c>
      <c r="W6" s="33">
        <f>IF('Pattern Design'!X32&lt;3,0,'Pattern Design'!X32/16.7)</f>
        <v>4.1916167664670665</v>
      </c>
      <c r="X6" s="33">
        <f>IF('Pattern Design'!Y32&lt;3,0,'Pattern Design'!Y32/16.7)</f>
        <v>4.1916167664670665</v>
      </c>
      <c r="Y6" s="33">
        <f>IF('Pattern Design'!Z32&lt;3,0,'Pattern Design'!Z32/16.7)</f>
        <v>4.1916167664670665</v>
      </c>
      <c r="Z6" s="33">
        <f>IF('Pattern Design'!AA32&lt;3,0,'Pattern Design'!AA32/16.7)</f>
        <v>3.5928143712574854</v>
      </c>
      <c r="AA6" s="33">
        <f>IF('Pattern Design'!AB32&lt;3,0,'Pattern Design'!AB32/16.7)</f>
        <v>3.5928143712574854</v>
      </c>
      <c r="AB6" s="33">
        <f>IF('Pattern Design'!AC32&lt;3,0,'Pattern Design'!AC32/16.7)</f>
        <v>3.5928143712574854</v>
      </c>
      <c r="AC6" s="33">
        <f>IF('Pattern Design'!AD32&lt;3,0,'Pattern Design'!AD32/16.7)</f>
        <v>3.5928143712574854</v>
      </c>
      <c r="AD6" s="33">
        <f>IF('Pattern Design'!AE32&lt;3,0,'Pattern Design'!AE32/16.7)</f>
        <v>2.9940119760479043</v>
      </c>
      <c r="AE6" s="33">
        <f>IF('Pattern Design'!AF32&lt;3,0,'Pattern Design'!AF32/16.7)</f>
        <v>2.3952095808383236</v>
      </c>
      <c r="AF6" s="33">
        <f>IF('Pattern Design'!AG32&lt;3,0,'Pattern Design'!AG32/16.7)</f>
        <v>1.7964071856287427</v>
      </c>
      <c r="AG6" s="33">
        <f>IF('Pattern Design'!AH32&lt;3,0,'Pattern Design'!AH32/16.7)</f>
        <v>1.1976047904191618</v>
      </c>
      <c r="AH6" s="33">
        <f>IF('Pattern Design'!AI32&lt;3,0,'Pattern Design'!AI32/16.7)</f>
        <v>0.89820359281437134</v>
      </c>
      <c r="AI6" s="33">
        <f>IF('Pattern Design'!AJ32&lt;3,0,'Pattern Design'!AJ32/16.7)</f>
        <v>0.5988023952095809</v>
      </c>
      <c r="AJ6" s="33">
        <f>IF('Pattern Design'!AK32&lt;3,0,'Pattern Design'!AK32/16.7)</f>
        <v>0.47904191616766467</v>
      </c>
      <c r="AK6" s="33">
        <f>IF('Pattern Design'!AL32&lt;3,0,'Pattern Design'!AL32/16.7)</f>
        <v>0.29940119760479045</v>
      </c>
      <c r="AL6" s="33">
        <f>IF('Pattern Design'!AM32&lt;3,0,'Pattern Design'!AM32/16.7)</f>
        <v>0.23952095808383234</v>
      </c>
      <c r="AM6" s="33">
        <f>IF('Pattern Design'!AN32&lt;3,0,'Pattern Design'!AN32/16.7)</f>
        <v>0.17964071856287425</v>
      </c>
      <c r="AN6" s="33">
        <f>IF('Pattern Design'!AO32&lt;3,0,'Pattern Design'!AO32/16.7)</f>
        <v>0</v>
      </c>
    </row>
    <row r="7" spans="1:43" x14ac:dyDescent="0.2">
      <c r="A7">
        <f>'Pattern Design'!W21-(Sheet1!A3+Sheet1!A4+Sheet1!A5+Sheet1!A6)</f>
        <v>7</v>
      </c>
      <c r="B7" s="33">
        <f>IF('Pattern Design'!C33&lt;3,0,'Pattern Design'!C33/16.7)</f>
        <v>0</v>
      </c>
      <c r="C7" s="33">
        <f>IF('Pattern Design'!D33&lt;3,0,'Pattern Design'!D33/16.7)</f>
        <v>0</v>
      </c>
      <c r="D7" s="33">
        <f>IF('Pattern Design'!E33&lt;3,0,'Pattern Design'!E33/16.7)</f>
        <v>0.17964071856287425</v>
      </c>
      <c r="E7" s="33">
        <f>IF('Pattern Design'!F33&lt;3,0,'Pattern Design'!F33/16.7)</f>
        <v>0.23952095808383234</v>
      </c>
      <c r="F7" s="33">
        <f>IF('Pattern Design'!G33&lt;3,0,'Pattern Design'!G33/16.7)</f>
        <v>0.29940119760479045</v>
      </c>
      <c r="G7" s="33">
        <f>IF('Pattern Design'!H33&lt;3,0,'Pattern Design'!H33/16.7)</f>
        <v>0.47904191616766467</v>
      </c>
      <c r="H7" s="33">
        <f>IF('Pattern Design'!I33&lt;3,0,'Pattern Design'!I33/16.7)</f>
        <v>0.5988023952095809</v>
      </c>
      <c r="I7" s="33">
        <f>IF('Pattern Design'!J33&lt;3,0,'Pattern Design'!J33/16.7)</f>
        <v>0.89820359281437134</v>
      </c>
      <c r="J7" s="33">
        <f>IF('Pattern Design'!K33&lt;3,0,'Pattern Design'!K33/16.7)</f>
        <v>1.1976047904191618</v>
      </c>
      <c r="K7" s="33">
        <f>IF('Pattern Design'!L33&lt;3,0,'Pattern Design'!L33/16.7)</f>
        <v>1.7964071856287427</v>
      </c>
      <c r="L7" s="33">
        <f>IF('Pattern Design'!M33&lt;3,0,'Pattern Design'!M33/16.7)</f>
        <v>2.3952095808383236</v>
      </c>
      <c r="M7" s="33">
        <f>IF('Pattern Design'!N33&lt;3,0,'Pattern Design'!N33/16.7)</f>
        <v>2.9940119760479043</v>
      </c>
      <c r="N7" s="33">
        <f>IF('Pattern Design'!O33&lt;3,0,'Pattern Design'!O33/16.7)</f>
        <v>2.9940119760479043</v>
      </c>
      <c r="O7" s="33">
        <f>IF('Pattern Design'!P33&lt;3,0,'Pattern Design'!P33/16.7)</f>
        <v>2.9940119760479043</v>
      </c>
      <c r="P7" s="33">
        <f>IF('Pattern Design'!Q33&lt;3,0,'Pattern Design'!Q33/16.7)</f>
        <v>2.9940119760479043</v>
      </c>
      <c r="Q7" s="33">
        <f>IF('Pattern Design'!R33&lt;3,0,'Pattern Design'!R33/16.7)</f>
        <v>3.5928143712574854</v>
      </c>
      <c r="R7" s="33">
        <f>IF('Pattern Design'!S33&lt;3,0,'Pattern Design'!S33/16.7)</f>
        <v>3.5928143712574854</v>
      </c>
      <c r="S7" s="33">
        <f>IF('Pattern Design'!T33&lt;3,0,'Pattern Design'!T33/16.7)</f>
        <v>3.5928143712574854</v>
      </c>
      <c r="T7" s="33">
        <f>IF('Pattern Design'!U33&lt;3,0,'Pattern Design'!U33/16.7)</f>
        <v>3.5928143712574854</v>
      </c>
      <c r="U7" s="33">
        <f>IF('Pattern Design'!V33&lt;3,0,'Pattern Design'!V33/16.7)</f>
        <v>3.5928143712574854</v>
      </c>
      <c r="V7" s="33">
        <f>IF('Pattern Design'!W33&lt;3,0,'Pattern Design'!W33/16.7)</f>
        <v>3.5928143712574854</v>
      </c>
      <c r="W7" s="33">
        <f>IF('Pattern Design'!X33&lt;3,0,'Pattern Design'!X33/16.7)</f>
        <v>3.5928143712574854</v>
      </c>
      <c r="X7" s="33">
        <f>IF('Pattern Design'!Y33&lt;3,0,'Pattern Design'!Y33/16.7)</f>
        <v>3.5928143712574854</v>
      </c>
      <c r="Y7" s="33">
        <f>IF('Pattern Design'!Z33&lt;3,0,'Pattern Design'!Z33/16.7)</f>
        <v>3.5928143712574854</v>
      </c>
      <c r="Z7" s="33">
        <f>IF('Pattern Design'!AA33&lt;3,0,'Pattern Design'!AA33/16.7)</f>
        <v>2.9940119760479043</v>
      </c>
      <c r="AA7" s="33">
        <f>IF('Pattern Design'!AB33&lt;3,0,'Pattern Design'!AB33/16.7)</f>
        <v>2.9940119760479043</v>
      </c>
      <c r="AB7" s="33">
        <f>IF('Pattern Design'!AC33&lt;3,0,'Pattern Design'!AC33/16.7)</f>
        <v>2.9940119760479043</v>
      </c>
      <c r="AC7" s="33">
        <f>IF('Pattern Design'!AD33&lt;3,0,'Pattern Design'!AD33/16.7)</f>
        <v>2.9940119760479043</v>
      </c>
      <c r="AD7" s="33">
        <f>IF('Pattern Design'!AE33&lt;3,0,'Pattern Design'!AE33/16.7)</f>
        <v>2.3952095808383236</v>
      </c>
      <c r="AE7" s="33">
        <f>IF('Pattern Design'!AF33&lt;3,0,'Pattern Design'!AF33/16.7)</f>
        <v>1.7964071856287427</v>
      </c>
      <c r="AF7" s="33">
        <f>IF('Pattern Design'!AG33&lt;3,0,'Pattern Design'!AG33/16.7)</f>
        <v>1.1976047904191618</v>
      </c>
      <c r="AG7" s="33">
        <f>IF('Pattern Design'!AH33&lt;3,0,'Pattern Design'!AH33/16.7)</f>
        <v>0.89820359281437134</v>
      </c>
      <c r="AH7" s="33">
        <f>IF('Pattern Design'!AI33&lt;3,0,'Pattern Design'!AI33/16.7)</f>
        <v>0.5988023952095809</v>
      </c>
      <c r="AI7" s="33">
        <f>IF('Pattern Design'!AJ33&lt;3,0,'Pattern Design'!AJ33/16.7)</f>
        <v>0.47904191616766467</v>
      </c>
      <c r="AJ7" s="33">
        <f>IF('Pattern Design'!AK33&lt;3,0,'Pattern Design'!AK33/16.7)</f>
        <v>0.29940119760479045</v>
      </c>
      <c r="AK7" s="33">
        <f>IF('Pattern Design'!AL33&lt;3,0,'Pattern Design'!AL33/16.7)</f>
        <v>0.23952095808383234</v>
      </c>
      <c r="AL7" s="33">
        <f>IF('Pattern Design'!AM33&lt;3,0,'Pattern Design'!AM33/16.7)</f>
        <v>0.17964071856287425</v>
      </c>
      <c r="AM7" s="33">
        <f>IF('Pattern Design'!AN33&lt;3,0,'Pattern Design'!AN33/16.7)</f>
        <v>0</v>
      </c>
      <c r="AN7" s="33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8</v>
      </c>
      <c r="B8" s="33">
        <f>IF('Pattern Design'!C34&lt;3,0,'Pattern Design'!C34/16.7)</f>
        <v>0</v>
      </c>
      <c r="C8" s="33">
        <f>IF('Pattern Design'!D34&lt;3,0,'Pattern Design'!D34/16.7)</f>
        <v>0</v>
      </c>
      <c r="D8" s="33">
        <f>IF('Pattern Design'!E34&lt;3,0,'Pattern Design'!E34/16.7)</f>
        <v>0</v>
      </c>
      <c r="E8" s="33">
        <f>IF('Pattern Design'!F34&lt;3,0,'Pattern Design'!F34/16.7)</f>
        <v>0.17964071856287425</v>
      </c>
      <c r="F8" s="33">
        <f>IF('Pattern Design'!G34&lt;3,0,'Pattern Design'!G34/16.7)</f>
        <v>0.23952095808383234</v>
      </c>
      <c r="G8" s="33">
        <f>IF('Pattern Design'!H34&lt;3,0,'Pattern Design'!H34/16.7)</f>
        <v>0.29940119760479045</v>
      </c>
      <c r="H8" s="33">
        <f>IF('Pattern Design'!I34&lt;3,0,'Pattern Design'!I34/16.7)</f>
        <v>0.47904191616766467</v>
      </c>
      <c r="I8" s="33">
        <f>IF('Pattern Design'!J34&lt;3,0,'Pattern Design'!J34/16.7)</f>
        <v>0.5988023952095809</v>
      </c>
      <c r="J8" s="33">
        <f>IF('Pattern Design'!K34&lt;3,0,'Pattern Design'!K34/16.7)</f>
        <v>0.89820359281437134</v>
      </c>
      <c r="K8" s="33">
        <f>IF('Pattern Design'!L34&lt;3,0,'Pattern Design'!L34/16.7)</f>
        <v>1.1976047904191618</v>
      </c>
      <c r="L8" s="33">
        <f>IF('Pattern Design'!M34&lt;3,0,'Pattern Design'!M34/16.7)</f>
        <v>1.7964071856287427</v>
      </c>
      <c r="M8" s="33">
        <f>IF('Pattern Design'!N34&lt;3,0,'Pattern Design'!N34/16.7)</f>
        <v>2.3952095808383236</v>
      </c>
      <c r="N8" s="33">
        <f>IF('Pattern Design'!O34&lt;3,0,'Pattern Design'!O34/16.7)</f>
        <v>2.3952095808383236</v>
      </c>
      <c r="O8" s="33">
        <f>IF('Pattern Design'!P34&lt;3,0,'Pattern Design'!P34/16.7)</f>
        <v>2.3952095808383236</v>
      </c>
      <c r="P8" s="33">
        <f>IF('Pattern Design'!Q34&lt;3,0,'Pattern Design'!Q34/16.7)</f>
        <v>2.3952095808383236</v>
      </c>
      <c r="Q8" s="33">
        <f>IF('Pattern Design'!R34&lt;3,0,'Pattern Design'!R34/16.7)</f>
        <v>2.9940119760479043</v>
      </c>
      <c r="R8" s="33">
        <f>IF('Pattern Design'!S34&lt;3,0,'Pattern Design'!S34/16.7)</f>
        <v>2.9940119760479043</v>
      </c>
      <c r="S8" s="33">
        <f>IF('Pattern Design'!T34&lt;3,0,'Pattern Design'!T34/16.7)</f>
        <v>2.9940119760479043</v>
      </c>
      <c r="T8" s="33">
        <f>IF('Pattern Design'!U34&lt;3,0,'Pattern Design'!U34/16.7)</f>
        <v>2.9940119760479043</v>
      </c>
      <c r="U8" s="33">
        <f>IF('Pattern Design'!V34&lt;3,0,'Pattern Design'!V34/16.7)</f>
        <v>2.9940119760479043</v>
      </c>
      <c r="V8" s="33">
        <f>IF('Pattern Design'!W34&lt;3,0,'Pattern Design'!W34/16.7)</f>
        <v>2.9940119760479043</v>
      </c>
      <c r="W8" s="33">
        <f>IF('Pattern Design'!X34&lt;3,0,'Pattern Design'!X34/16.7)</f>
        <v>2.9940119760479043</v>
      </c>
      <c r="X8" s="33">
        <f>IF('Pattern Design'!Y34&lt;3,0,'Pattern Design'!Y34/16.7)</f>
        <v>2.9940119760479043</v>
      </c>
      <c r="Y8" s="33">
        <f>IF('Pattern Design'!Z34&lt;3,0,'Pattern Design'!Z34/16.7)</f>
        <v>2.9940119760479043</v>
      </c>
      <c r="Z8" s="33">
        <f>IF('Pattern Design'!AA34&lt;3,0,'Pattern Design'!AA34/16.7)</f>
        <v>2.3952095808383236</v>
      </c>
      <c r="AA8" s="33">
        <f>IF('Pattern Design'!AB34&lt;3,0,'Pattern Design'!AB34/16.7)</f>
        <v>2.3952095808383236</v>
      </c>
      <c r="AB8" s="33">
        <f>IF('Pattern Design'!AC34&lt;3,0,'Pattern Design'!AC34/16.7)</f>
        <v>2.3952095808383236</v>
      </c>
      <c r="AC8" s="33">
        <f>IF('Pattern Design'!AD34&lt;3,0,'Pattern Design'!AD34/16.7)</f>
        <v>2.3952095808383236</v>
      </c>
      <c r="AD8" s="33">
        <f>IF('Pattern Design'!AE34&lt;3,0,'Pattern Design'!AE34/16.7)</f>
        <v>1.7964071856287427</v>
      </c>
      <c r="AE8" s="33">
        <f>IF('Pattern Design'!AF34&lt;3,0,'Pattern Design'!AF34/16.7)</f>
        <v>1.1976047904191618</v>
      </c>
      <c r="AF8" s="33">
        <f>IF('Pattern Design'!AG34&lt;3,0,'Pattern Design'!AG34/16.7)</f>
        <v>0.89820359281437134</v>
      </c>
      <c r="AG8" s="33">
        <f>IF('Pattern Design'!AH34&lt;3,0,'Pattern Design'!AH34/16.7)</f>
        <v>0.5988023952095809</v>
      </c>
      <c r="AH8" s="33">
        <f>IF('Pattern Design'!AI34&lt;3,0,'Pattern Design'!AI34/16.7)</f>
        <v>0.47904191616766467</v>
      </c>
      <c r="AI8" s="33">
        <f>IF('Pattern Design'!AJ34&lt;3,0,'Pattern Design'!AJ34/16.7)</f>
        <v>0.29940119760479045</v>
      </c>
      <c r="AJ8" s="33">
        <f>IF('Pattern Design'!AK34&lt;3,0,'Pattern Design'!AK34/16.7)</f>
        <v>0.23952095808383234</v>
      </c>
      <c r="AK8" s="33">
        <f>IF('Pattern Design'!AL34&lt;3,0,'Pattern Design'!AL34/16.7)</f>
        <v>0.17964071856287425</v>
      </c>
      <c r="AL8" s="33">
        <f>IF('Pattern Design'!AM34&lt;3,0,'Pattern Design'!AM34/16.7)</f>
        <v>0</v>
      </c>
      <c r="AM8" s="33">
        <f>IF('Pattern Design'!AN34&lt;3,0,'Pattern Design'!AN34/16.7)</f>
        <v>0</v>
      </c>
      <c r="AN8" s="33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7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</v>
      </c>
      <c r="H9" s="33">
        <f>IF('Pattern Design'!I35&lt;3,0,'Pattern Design'!I35/16.7)</f>
        <v>0</v>
      </c>
      <c r="I9" s="33">
        <f>IF('Pattern Design'!J35&lt;3,0,'Pattern Design'!J35/16.7)</f>
        <v>0</v>
      </c>
      <c r="J9" s="33">
        <f>IF('Pattern Design'!K35&lt;3,0,'Pattern Design'!K35/16.7)</f>
        <v>0</v>
      </c>
      <c r="K9" s="33">
        <f>IF('Pattern Design'!L35&lt;3,0,'Pattern Design'!L35/16.7)</f>
        <v>0</v>
      </c>
      <c r="L9" s="33">
        <f>IF('Pattern Design'!M35&lt;3,0,'Pattern Design'!M35/16.7)</f>
        <v>0</v>
      </c>
      <c r="M9" s="33">
        <f>IF('Pattern Design'!N35&lt;3,0,'Pattern Design'!N35/16.7)</f>
        <v>0</v>
      </c>
      <c r="N9" s="33">
        <f>IF('Pattern Design'!O35&lt;3,0,'Pattern Design'!O35/16.7)</f>
        <v>0</v>
      </c>
      <c r="O9" s="33">
        <f>IF('Pattern Design'!P35&lt;3,0,'Pattern Design'!P35/16.7)</f>
        <v>0</v>
      </c>
      <c r="P9" s="33">
        <f>IF('Pattern Design'!Q35&lt;3,0,'Pattern Design'!Q35/16.7)</f>
        <v>0</v>
      </c>
      <c r="Q9" s="33">
        <f>IF('Pattern Design'!R35&lt;3,0,'Pattern Design'!R35/16.7)</f>
        <v>0</v>
      </c>
      <c r="R9" s="33">
        <f>IF('Pattern Design'!S35&lt;3,0,'Pattern Design'!S35/16.7)</f>
        <v>0</v>
      </c>
      <c r="S9" s="33">
        <f>IF('Pattern Design'!T35&lt;3,0,'Pattern Design'!T35/16.7)</f>
        <v>0</v>
      </c>
      <c r="T9" s="33">
        <f>IF('Pattern Design'!U35&lt;3,0,'Pattern Design'!U35/16.7)</f>
        <v>0</v>
      </c>
      <c r="U9" s="33">
        <f>IF('Pattern Design'!V35&lt;3,0,'Pattern Design'!V35/16.7)</f>
        <v>0</v>
      </c>
      <c r="V9" s="33">
        <f>IF('Pattern Design'!W35&lt;3,0,'Pattern Design'!W35/16.7)</f>
        <v>0</v>
      </c>
      <c r="W9" s="33">
        <f>IF('Pattern Design'!X35&lt;3,0,'Pattern Design'!X35/16.7)</f>
        <v>0</v>
      </c>
      <c r="X9" s="33">
        <f>IF('Pattern Design'!Y35&lt;3,0,'Pattern Design'!Y35/16.7)</f>
        <v>0</v>
      </c>
      <c r="Y9" s="33">
        <f>IF('Pattern Design'!Z35&lt;3,0,'Pattern Design'!Z35/16.7)</f>
        <v>0</v>
      </c>
      <c r="Z9" s="33">
        <f>IF('Pattern Design'!AA35&lt;3,0,'Pattern Design'!AA35/16.7)</f>
        <v>0</v>
      </c>
      <c r="AA9" s="33">
        <f>IF('Pattern Design'!AB35&lt;3,0,'Pattern Design'!AB35/16.7)</f>
        <v>0</v>
      </c>
      <c r="AB9" s="33">
        <f>IF('Pattern Design'!AC35&lt;3,0,'Pattern Design'!AC35/16.7)</f>
        <v>0</v>
      </c>
      <c r="AC9" s="33">
        <f>IF('Pattern Design'!AD35&lt;3,0,'Pattern Design'!AD35/16.7)</f>
        <v>0</v>
      </c>
      <c r="AD9" s="33">
        <f>IF('Pattern Design'!AE35&lt;3,0,'Pattern Design'!AE35/16.7)</f>
        <v>0</v>
      </c>
      <c r="AE9" s="33">
        <f>IF('Pattern Design'!AF35&lt;3,0,'Pattern Design'!AF35/16.7)</f>
        <v>0</v>
      </c>
      <c r="AF9" s="33">
        <f>IF('Pattern Design'!AG35&lt;3,0,'Pattern Design'!AG35/16.7)</f>
        <v>0</v>
      </c>
      <c r="AG9" s="33">
        <f>IF('Pattern Design'!AH35&lt;3,0,'Pattern Design'!AH35/16.7)</f>
        <v>0</v>
      </c>
      <c r="AH9" s="33">
        <f>IF('Pattern Design'!AI35&lt;3,0,'Pattern Design'!AI35/16.7)</f>
        <v>0</v>
      </c>
      <c r="AI9" s="33">
        <f>IF('Pattern Design'!AJ35&lt;3,0,'Pattern Design'!AJ35/16.7)</f>
        <v>0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-45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">
      <c r="A12">
        <f>A3*10</f>
        <v>50</v>
      </c>
      <c r="B12">
        <f t="shared" ref="B12:B18" si="0">B3*$A12</f>
        <v>14.970059880239523</v>
      </c>
      <c r="C12">
        <f t="shared" ref="C12:AM16" si="1">C3*$A12</f>
        <v>23.952095808383234</v>
      </c>
      <c r="D12">
        <f t="shared" si="1"/>
        <v>29.940119760479046</v>
      </c>
      <c r="E12">
        <f t="shared" si="1"/>
        <v>44.910179640718567</v>
      </c>
      <c r="F12">
        <f t="shared" si="1"/>
        <v>59.880239520958092</v>
      </c>
      <c r="G12">
        <f t="shared" si="1"/>
        <v>89.820359281437135</v>
      </c>
      <c r="H12">
        <f t="shared" si="1"/>
        <v>119.76047904191618</v>
      </c>
      <c r="I12">
        <f t="shared" si="1"/>
        <v>149.70059880239521</v>
      </c>
      <c r="J12">
        <f t="shared" si="1"/>
        <v>179.64071856287427</v>
      </c>
      <c r="K12">
        <f t="shared" si="1"/>
        <v>209.58083832335333</v>
      </c>
      <c r="L12">
        <f t="shared" si="1"/>
        <v>239.52095808383237</v>
      </c>
      <c r="M12">
        <f t="shared" si="1"/>
        <v>269.46107784431138</v>
      </c>
      <c r="N12">
        <f t="shared" si="1"/>
        <v>299.40119760479041</v>
      </c>
      <c r="O12">
        <f t="shared" si="1"/>
        <v>299.40119760479041</v>
      </c>
      <c r="P12">
        <f t="shared" si="1"/>
        <v>299.40119760479041</v>
      </c>
      <c r="Q12">
        <f t="shared" si="1"/>
        <v>299.40119760479041</v>
      </c>
      <c r="R12">
        <f t="shared" si="1"/>
        <v>299.40119760479041</v>
      </c>
      <c r="S12">
        <f t="shared" si="1"/>
        <v>299.40119760479041</v>
      </c>
      <c r="T12">
        <f t="shared" si="1"/>
        <v>299.40119760479041</v>
      </c>
      <c r="U12">
        <f t="shared" si="1"/>
        <v>299.40119760479041</v>
      </c>
      <c r="V12">
        <f t="shared" si="1"/>
        <v>299.40119760479041</v>
      </c>
      <c r="W12">
        <f t="shared" si="1"/>
        <v>299.40119760479041</v>
      </c>
      <c r="X12">
        <f t="shared" si="1"/>
        <v>299.40119760479041</v>
      </c>
      <c r="Y12">
        <f t="shared" si="1"/>
        <v>299.40119760479041</v>
      </c>
      <c r="Z12">
        <f t="shared" si="1"/>
        <v>299.40119760479041</v>
      </c>
      <c r="AA12">
        <f t="shared" si="1"/>
        <v>299.40119760479041</v>
      </c>
      <c r="AB12">
        <f t="shared" si="1"/>
        <v>299.40119760479041</v>
      </c>
      <c r="AC12">
        <f t="shared" si="1"/>
        <v>269.46107784431138</v>
      </c>
      <c r="AD12">
        <f t="shared" si="1"/>
        <v>239.52095808383237</v>
      </c>
      <c r="AE12">
        <f t="shared" si="1"/>
        <v>209.58083832335333</v>
      </c>
      <c r="AF12">
        <f t="shared" si="1"/>
        <v>179.64071856287427</v>
      </c>
      <c r="AG12">
        <f t="shared" si="1"/>
        <v>149.70059880239521</v>
      </c>
      <c r="AH12">
        <f t="shared" si="1"/>
        <v>119.76047904191618</v>
      </c>
      <c r="AI12">
        <f t="shared" si="1"/>
        <v>89.820359281437135</v>
      </c>
      <c r="AJ12">
        <f t="shared" si="1"/>
        <v>59.880239520958092</v>
      </c>
      <c r="AK12">
        <f t="shared" si="1"/>
        <v>44.910179640718567</v>
      </c>
      <c r="AL12">
        <f t="shared" si="1"/>
        <v>29.940119760479046</v>
      </c>
      <c r="AM12">
        <f t="shared" si="1"/>
        <v>23.952095808383234</v>
      </c>
      <c r="AN12">
        <f t="shared" ref="AN12" si="2">AN3*$A12</f>
        <v>14.970059880239523</v>
      </c>
      <c r="AO12">
        <f>SUM(B12:AN12)</f>
        <v>7353.2934131736529</v>
      </c>
      <c r="AP12">
        <f>AO12/1000</f>
        <v>7.3532934131736525</v>
      </c>
      <c r="AQ12" s="33">
        <f>AP12*0.7</f>
        <v>5.1473053892215566</v>
      </c>
    </row>
    <row r="13" spans="1:43" x14ac:dyDescent="0.2">
      <c r="A13">
        <f t="shared" ref="A13:A19" si="3">A4*10</f>
        <v>50</v>
      </c>
      <c r="B13">
        <f t="shared" si="0"/>
        <v>0</v>
      </c>
      <c r="C13">
        <f t="shared" si="1"/>
        <v>23.952095808383234</v>
      </c>
      <c r="D13">
        <f t="shared" si="1"/>
        <v>23.952095808383234</v>
      </c>
      <c r="E13">
        <f t="shared" si="1"/>
        <v>29.940119760479046</v>
      </c>
      <c r="F13">
        <f t="shared" si="1"/>
        <v>44.910179640718567</v>
      </c>
      <c r="G13">
        <f t="shared" si="1"/>
        <v>59.880239520958092</v>
      </c>
      <c r="H13">
        <f t="shared" si="1"/>
        <v>89.820359281437135</v>
      </c>
      <c r="I13">
        <f t="shared" si="1"/>
        <v>119.76047904191618</v>
      </c>
      <c r="J13">
        <f t="shared" si="1"/>
        <v>149.70059880239521</v>
      </c>
      <c r="K13">
        <f t="shared" si="1"/>
        <v>179.64071856287427</v>
      </c>
      <c r="L13">
        <f t="shared" si="1"/>
        <v>209.58083832335333</v>
      </c>
      <c r="M13">
        <f t="shared" si="1"/>
        <v>239.52095808383237</v>
      </c>
      <c r="N13">
        <f t="shared" si="1"/>
        <v>239.52095808383237</v>
      </c>
      <c r="O13">
        <f t="shared" si="1"/>
        <v>239.52095808383237</v>
      </c>
      <c r="P13">
        <f t="shared" si="1"/>
        <v>239.52095808383237</v>
      </c>
      <c r="Q13">
        <f t="shared" si="1"/>
        <v>269.46107784431138</v>
      </c>
      <c r="R13">
        <f t="shared" si="1"/>
        <v>269.46107784431138</v>
      </c>
      <c r="S13">
        <f t="shared" si="1"/>
        <v>269.46107784431138</v>
      </c>
      <c r="T13">
        <f t="shared" si="1"/>
        <v>269.46107784431138</v>
      </c>
      <c r="U13">
        <f t="shared" si="1"/>
        <v>269.46107784431138</v>
      </c>
      <c r="V13">
        <f t="shared" si="1"/>
        <v>269.46107784431138</v>
      </c>
      <c r="W13">
        <f t="shared" si="1"/>
        <v>269.46107784431138</v>
      </c>
      <c r="X13">
        <f t="shared" si="1"/>
        <v>269.46107784431138</v>
      </c>
      <c r="Y13">
        <f t="shared" si="1"/>
        <v>269.46107784431138</v>
      </c>
      <c r="Z13">
        <f t="shared" si="1"/>
        <v>239.52095808383237</v>
      </c>
      <c r="AA13">
        <f t="shared" si="1"/>
        <v>239.52095808383237</v>
      </c>
      <c r="AB13">
        <f t="shared" si="1"/>
        <v>239.52095808383237</v>
      </c>
      <c r="AC13">
        <f t="shared" si="1"/>
        <v>239.52095808383237</v>
      </c>
      <c r="AD13">
        <f t="shared" si="1"/>
        <v>209.58083832335333</v>
      </c>
      <c r="AE13">
        <f t="shared" si="1"/>
        <v>179.64071856287427</v>
      </c>
      <c r="AF13">
        <f t="shared" si="1"/>
        <v>149.70059880239521</v>
      </c>
      <c r="AG13">
        <f t="shared" si="1"/>
        <v>119.76047904191618</v>
      </c>
      <c r="AH13">
        <f t="shared" si="1"/>
        <v>89.820359281437135</v>
      </c>
      <c r="AI13">
        <f t="shared" si="1"/>
        <v>59.880239520958092</v>
      </c>
      <c r="AJ13">
        <f t="shared" si="1"/>
        <v>44.910179640718567</v>
      </c>
      <c r="AK13">
        <f t="shared" si="1"/>
        <v>29.940119760479046</v>
      </c>
      <c r="AL13">
        <f t="shared" si="1"/>
        <v>23.952095808383234</v>
      </c>
      <c r="AM13">
        <f t="shared" si="1"/>
        <v>14.970059880239523</v>
      </c>
      <c r="AN13">
        <f t="shared" ref="AN13" si="4">AN4*$A13</f>
        <v>0</v>
      </c>
      <c r="AO13">
        <f t="shared" ref="AO13:AO19" si="5">SUM(B13:AN13)</f>
        <v>6194.6107784431124</v>
      </c>
      <c r="AP13">
        <f t="shared" ref="AP13:AP19" si="6">AO13/1000</f>
        <v>6.1946107784431126</v>
      </c>
      <c r="AQ13" s="33">
        <f t="shared" ref="AQ13:AQ19" si="7">AP13*0.7</f>
        <v>4.3362275449101784</v>
      </c>
    </row>
    <row r="14" spans="1:43" x14ac:dyDescent="0.2">
      <c r="A14">
        <f t="shared" si="3"/>
        <v>60</v>
      </c>
      <c r="B14">
        <f t="shared" si="0"/>
        <v>0</v>
      </c>
      <c r="C14">
        <f t="shared" si="1"/>
        <v>14.37125748502994</v>
      </c>
      <c r="D14">
        <f t="shared" si="1"/>
        <v>17.964071856287426</v>
      </c>
      <c r="E14">
        <f t="shared" si="1"/>
        <v>28.742514970059879</v>
      </c>
      <c r="F14">
        <f t="shared" si="1"/>
        <v>35.928143712574851</v>
      </c>
      <c r="G14">
        <f t="shared" si="1"/>
        <v>53.892215568862284</v>
      </c>
      <c r="H14">
        <f t="shared" si="1"/>
        <v>71.856287425149702</v>
      </c>
      <c r="I14">
        <f t="shared" si="1"/>
        <v>107.78443113772457</v>
      </c>
      <c r="J14">
        <f t="shared" si="1"/>
        <v>143.7125748502994</v>
      </c>
      <c r="K14">
        <f t="shared" si="1"/>
        <v>179.64071856287427</v>
      </c>
      <c r="L14">
        <f t="shared" si="1"/>
        <v>215.56886227544913</v>
      </c>
      <c r="M14">
        <f t="shared" si="1"/>
        <v>251.497005988024</v>
      </c>
      <c r="N14">
        <f t="shared" si="1"/>
        <v>251.497005988024</v>
      </c>
      <c r="O14">
        <f t="shared" si="1"/>
        <v>251.497005988024</v>
      </c>
      <c r="P14">
        <f t="shared" si="1"/>
        <v>251.497005988024</v>
      </c>
      <c r="Q14">
        <f t="shared" si="1"/>
        <v>287.42514970059881</v>
      </c>
      <c r="R14">
        <f t="shared" si="1"/>
        <v>287.42514970059881</v>
      </c>
      <c r="S14">
        <f t="shared" si="1"/>
        <v>287.42514970059881</v>
      </c>
      <c r="T14">
        <f t="shared" si="1"/>
        <v>287.42514970059881</v>
      </c>
      <c r="U14">
        <f t="shared" si="1"/>
        <v>287.42514970059881</v>
      </c>
      <c r="V14">
        <f t="shared" si="1"/>
        <v>287.42514970059881</v>
      </c>
      <c r="W14">
        <f t="shared" si="1"/>
        <v>287.42514970059881</v>
      </c>
      <c r="X14">
        <f t="shared" si="1"/>
        <v>287.42514970059881</v>
      </c>
      <c r="Y14">
        <f t="shared" si="1"/>
        <v>287.42514970059881</v>
      </c>
      <c r="Z14">
        <f t="shared" si="1"/>
        <v>251.497005988024</v>
      </c>
      <c r="AA14">
        <f t="shared" si="1"/>
        <v>251.497005988024</v>
      </c>
      <c r="AB14">
        <f t="shared" si="1"/>
        <v>251.497005988024</v>
      </c>
      <c r="AC14">
        <f t="shared" si="1"/>
        <v>251.497005988024</v>
      </c>
      <c r="AD14">
        <f t="shared" si="1"/>
        <v>215.56886227544913</v>
      </c>
      <c r="AE14">
        <f t="shared" si="1"/>
        <v>179.64071856287427</v>
      </c>
      <c r="AF14">
        <f t="shared" si="1"/>
        <v>143.7125748502994</v>
      </c>
      <c r="AG14">
        <f t="shared" si="1"/>
        <v>107.78443113772457</v>
      </c>
      <c r="AH14">
        <f t="shared" si="1"/>
        <v>71.856287425149702</v>
      </c>
      <c r="AI14">
        <f t="shared" si="1"/>
        <v>53.892215568862284</v>
      </c>
      <c r="AJ14">
        <f t="shared" si="1"/>
        <v>35.928143712574851</v>
      </c>
      <c r="AK14">
        <f t="shared" si="1"/>
        <v>28.742514970059879</v>
      </c>
      <c r="AL14">
        <f t="shared" si="1"/>
        <v>17.964071856287426</v>
      </c>
      <c r="AM14">
        <f t="shared" si="1"/>
        <v>14.37125748502994</v>
      </c>
      <c r="AN14">
        <f t="shared" ref="AN14" si="8">AN5*$A14</f>
        <v>0</v>
      </c>
      <c r="AO14">
        <f t="shared" si="5"/>
        <v>6337.724550898206</v>
      </c>
      <c r="AP14">
        <f t="shared" si="6"/>
        <v>6.3377245508982059</v>
      </c>
      <c r="AQ14" s="33">
        <f t="shared" si="7"/>
        <v>4.4364071856287435</v>
      </c>
    </row>
    <row r="15" spans="1:43" x14ac:dyDescent="0.2">
      <c r="A15">
        <f t="shared" si="3"/>
        <v>70</v>
      </c>
      <c r="B15">
        <f t="shared" si="0"/>
        <v>0</v>
      </c>
      <c r="C15">
        <f t="shared" si="1"/>
        <v>12.574850299401197</v>
      </c>
      <c r="D15">
        <f t="shared" si="1"/>
        <v>16.766467065868262</v>
      </c>
      <c r="E15">
        <f t="shared" si="1"/>
        <v>20.95808383233533</v>
      </c>
      <c r="F15">
        <f t="shared" si="1"/>
        <v>33.532934131736525</v>
      </c>
      <c r="G15">
        <f t="shared" si="1"/>
        <v>41.91616766467066</v>
      </c>
      <c r="H15">
        <f t="shared" si="1"/>
        <v>62.874251497005993</v>
      </c>
      <c r="I15">
        <f t="shared" si="1"/>
        <v>83.832335329341319</v>
      </c>
      <c r="J15">
        <f t="shared" si="1"/>
        <v>125.74850299401199</v>
      </c>
      <c r="K15">
        <f t="shared" si="1"/>
        <v>167.66467065868264</v>
      </c>
      <c r="L15">
        <f t="shared" si="1"/>
        <v>209.5808383233533</v>
      </c>
      <c r="M15">
        <f t="shared" si="1"/>
        <v>251.49700598802397</v>
      </c>
      <c r="N15">
        <f t="shared" si="1"/>
        <v>251.49700598802397</v>
      </c>
      <c r="O15">
        <f t="shared" si="1"/>
        <v>251.49700598802397</v>
      </c>
      <c r="P15">
        <f t="shared" si="1"/>
        <v>251.49700598802397</v>
      </c>
      <c r="Q15">
        <f t="shared" si="1"/>
        <v>293.41317365269464</v>
      </c>
      <c r="R15">
        <f t="shared" si="1"/>
        <v>293.41317365269464</v>
      </c>
      <c r="S15">
        <f t="shared" si="1"/>
        <v>293.41317365269464</v>
      </c>
      <c r="T15">
        <f t="shared" si="1"/>
        <v>293.41317365269464</v>
      </c>
      <c r="U15">
        <f t="shared" si="1"/>
        <v>293.41317365269464</v>
      </c>
      <c r="V15">
        <f t="shared" si="1"/>
        <v>293.41317365269464</v>
      </c>
      <c r="W15">
        <f t="shared" si="1"/>
        <v>293.41317365269464</v>
      </c>
      <c r="X15">
        <f t="shared" si="1"/>
        <v>293.41317365269464</v>
      </c>
      <c r="Y15">
        <f t="shared" si="1"/>
        <v>293.41317365269464</v>
      </c>
      <c r="Z15">
        <f t="shared" si="1"/>
        <v>251.49700598802397</v>
      </c>
      <c r="AA15">
        <f t="shared" si="1"/>
        <v>251.49700598802397</v>
      </c>
      <c r="AB15">
        <f t="shared" si="1"/>
        <v>251.49700598802397</v>
      </c>
      <c r="AC15">
        <f t="shared" si="1"/>
        <v>251.49700598802397</v>
      </c>
      <c r="AD15">
        <f t="shared" si="1"/>
        <v>209.5808383233533</v>
      </c>
      <c r="AE15">
        <f t="shared" si="1"/>
        <v>167.66467065868264</v>
      </c>
      <c r="AF15">
        <f t="shared" si="1"/>
        <v>125.74850299401199</v>
      </c>
      <c r="AG15">
        <f t="shared" si="1"/>
        <v>83.832335329341319</v>
      </c>
      <c r="AH15">
        <f t="shared" si="1"/>
        <v>62.874251497005993</v>
      </c>
      <c r="AI15">
        <f t="shared" si="1"/>
        <v>41.91616766467066</v>
      </c>
      <c r="AJ15">
        <f t="shared" si="1"/>
        <v>33.532934131736525</v>
      </c>
      <c r="AK15">
        <f t="shared" si="1"/>
        <v>20.95808383233533</v>
      </c>
      <c r="AL15">
        <f t="shared" si="1"/>
        <v>16.766467065868262</v>
      </c>
      <c r="AM15">
        <f t="shared" si="1"/>
        <v>12.574850299401197</v>
      </c>
      <c r="AN15">
        <f t="shared" ref="AN15" si="9">AN6*$A15</f>
        <v>0</v>
      </c>
      <c r="AO15">
        <f t="shared" si="5"/>
        <v>6203.5928143712599</v>
      </c>
      <c r="AP15">
        <f t="shared" si="6"/>
        <v>6.2035928143712598</v>
      </c>
      <c r="AQ15" s="33">
        <f t="shared" si="7"/>
        <v>4.3425149700598817</v>
      </c>
    </row>
    <row r="16" spans="1:43" x14ac:dyDescent="0.2">
      <c r="A16">
        <f t="shared" si="3"/>
        <v>70</v>
      </c>
      <c r="B16">
        <f t="shared" si="0"/>
        <v>0</v>
      </c>
      <c r="C16">
        <f t="shared" si="1"/>
        <v>0</v>
      </c>
      <c r="D16">
        <f t="shared" si="1"/>
        <v>12.574850299401197</v>
      </c>
      <c r="E16">
        <f t="shared" si="1"/>
        <v>16.766467065868262</v>
      </c>
      <c r="F16">
        <f t="shared" si="1"/>
        <v>20.95808383233533</v>
      </c>
      <c r="G16">
        <f t="shared" si="1"/>
        <v>33.532934131736525</v>
      </c>
      <c r="H16">
        <f t="shared" si="1"/>
        <v>41.91616766467066</v>
      </c>
      <c r="I16">
        <f t="shared" si="1"/>
        <v>62.874251497005993</v>
      </c>
      <c r="J16">
        <f t="shared" si="1"/>
        <v>83.832335329341319</v>
      </c>
      <c r="K16">
        <f t="shared" si="1"/>
        <v>125.74850299401199</v>
      </c>
      <c r="L16">
        <f t="shared" si="1"/>
        <v>167.66467065868264</v>
      </c>
      <c r="M16">
        <f t="shared" si="1"/>
        <v>209.5808383233533</v>
      </c>
      <c r="N16">
        <f t="shared" si="1"/>
        <v>209.5808383233533</v>
      </c>
      <c r="O16">
        <f t="shared" si="1"/>
        <v>209.5808383233533</v>
      </c>
      <c r="P16">
        <f t="shared" si="1"/>
        <v>209.5808383233533</v>
      </c>
      <c r="Q16">
        <f t="shared" si="1"/>
        <v>251.49700598802397</v>
      </c>
      <c r="R16">
        <f t="shared" si="1"/>
        <v>251.49700598802397</v>
      </c>
      <c r="S16">
        <f t="shared" si="1"/>
        <v>251.49700598802397</v>
      </c>
      <c r="T16">
        <f t="shared" si="1"/>
        <v>251.49700598802397</v>
      </c>
      <c r="U16">
        <f t="shared" si="1"/>
        <v>251.49700598802397</v>
      </c>
      <c r="V16">
        <f t="shared" si="1"/>
        <v>251.49700598802397</v>
      </c>
      <c r="W16">
        <f t="shared" si="1"/>
        <v>251.49700598802397</v>
      </c>
      <c r="X16">
        <f t="shared" si="1"/>
        <v>251.49700598802397</v>
      </c>
      <c r="Y16">
        <f t="shared" si="1"/>
        <v>251.49700598802397</v>
      </c>
      <c r="Z16">
        <f t="shared" si="1"/>
        <v>209.5808383233533</v>
      </c>
      <c r="AA16">
        <f t="shared" si="1"/>
        <v>209.5808383233533</v>
      </c>
      <c r="AB16">
        <f t="shared" si="1"/>
        <v>209.5808383233533</v>
      </c>
      <c r="AC16">
        <f t="shared" si="1"/>
        <v>209.5808383233533</v>
      </c>
      <c r="AD16">
        <f t="shared" si="1"/>
        <v>167.66467065868264</v>
      </c>
      <c r="AE16">
        <f t="shared" si="1"/>
        <v>125.74850299401199</v>
      </c>
      <c r="AF16">
        <f t="shared" si="1"/>
        <v>83.832335329341319</v>
      </c>
      <c r="AG16">
        <f t="shared" si="1"/>
        <v>62.874251497005993</v>
      </c>
      <c r="AH16">
        <f t="shared" si="1"/>
        <v>41.91616766467066</v>
      </c>
      <c r="AI16">
        <f t="shared" si="1"/>
        <v>33.532934131736525</v>
      </c>
      <c r="AJ16">
        <f t="shared" si="1"/>
        <v>20.95808383233533</v>
      </c>
      <c r="AK16">
        <f t="shared" si="1"/>
        <v>16.766467065868262</v>
      </c>
      <c r="AL16">
        <f t="shared" si="1"/>
        <v>12.574850299401197</v>
      </c>
      <c r="AM16">
        <f t="shared" si="1"/>
        <v>0</v>
      </c>
      <c r="AN16">
        <f t="shared" ref="AN16:AN17" si="10">AN7*$A16</f>
        <v>0</v>
      </c>
      <c r="AO16">
        <f t="shared" si="5"/>
        <v>5071.8562874251502</v>
      </c>
      <c r="AP16">
        <f t="shared" si="6"/>
        <v>5.0718562874251498</v>
      </c>
      <c r="AQ16" s="33">
        <f t="shared" si="7"/>
        <v>3.5502994011976048</v>
      </c>
    </row>
    <row r="17" spans="1:43" x14ac:dyDescent="0.2">
      <c r="A17">
        <f t="shared" si="3"/>
        <v>80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14.37125748502994</v>
      </c>
      <c r="F17">
        <f t="shared" si="11"/>
        <v>19.161676646706589</v>
      </c>
      <c r="G17">
        <f t="shared" si="11"/>
        <v>23.952095808383234</v>
      </c>
      <c r="H17">
        <f t="shared" si="11"/>
        <v>38.323353293413177</v>
      </c>
      <c r="I17">
        <f t="shared" si="11"/>
        <v>47.904191616766468</v>
      </c>
      <c r="J17">
        <f t="shared" si="11"/>
        <v>71.856287425149702</v>
      </c>
      <c r="K17">
        <f t="shared" si="11"/>
        <v>95.808383233532936</v>
      </c>
      <c r="L17">
        <f t="shared" si="11"/>
        <v>143.7125748502994</v>
      </c>
      <c r="M17">
        <f t="shared" si="11"/>
        <v>191.61676646706587</v>
      </c>
      <c r="N17">
        <f t="shared" si="11"/>
        <v>191.61676646706587</v>
      </c>
      <c r="O17">
        <f t="shared" si="11"/>
        <v>191.61676646706587</v>
      </c>
      <c r="P17">
        <f t="shared" si="11"/>
        <v>191.61676646706587</v>
      </c>
      <c r="Q17">
        <f t="shared" si="11"/>
        <v>239.52095808383234</v>
      </c>
      <c r="R17">
        <f t="shared" si="11"/>
        <v>239.52095808383234</v>
      </c>
      <c r="S17">
        <f t="shared" si="11"/>
        <v>239.52095808383234</v>
      </c>
      <c r="T17">
        <f t="shared" si="11"/>
        <v>239.52095808383234</v>
      </c>
      <c r="U17">
        <f t="shared" si="11"/>
        <v>239.52095808383234</v>
      </c>
      <c r="V17">
        <f t="shared" si="11"/>
        <v>239.52095808383234</v>
      </c>
      <c r="W17">
        <f t="shared" si="11"/>
        <v>239.52095808383234</v>
      </c>
      <c r="X17">
        <f t="shared" si="11"/>
        <v>239.52095808383234</v>
      </c>
      <c r="Y17">
        <f t="shared" si="11"/>
        <v>239.52095808383234</v>
      </c>
      <c r="Z17">
        <f t="shared" si="11"/>
        <v>191.61676646706587</v>
      </c>
      <c r="AA17">
        <f t="shared" si="11"/>
        <v>191.61676646706587</v>
      </c>
      <c r="AB17">
        <f t="shared" si="11"/>
        <v>191.61676646706587</v>
      </c>
      <c r="AC17">
        <f t="shared" si="11"/>
        <v>191.61676646706587</v>
      </c>
      <c r="AD17">
        <f t="shared" si="11"/>
        <v>143.7125748502994</v>
      </c>
      <c r="AE17">
        <f t="shared" si="11"/>
        <v>95.808383233532936</v>
      </c>
      <c r="AF17">
        <f t="shared" si="11"/>
        <v>71.856287425149702</v>
      </c>
      <c r="AG17">
        <f t="shared" si="11"/>
        <v>47.904191616766468</v>
      </c>
      <c r="AH17">
        <f t="shared" si="11"/>
        <v>38.323353293413177</v>
      </c>
      <c r="AI17">
        <f t="shared" si="11"/>
        <v>23.952095808383234</v>
      </c>
      <c r="AJ17">
        <f t="shared" si="11"/>
        <v>19.161676646706589</v>
      </c>
      <c r="AK17">
        <f t="shared" si="11"/>
        <v>14.37125748502994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4598.8023952095791</v>
      </c>
      <c r="AP17" s="65">
        <f t="shared" si="6"/>
        <v>4.5988023952095789</v>
      </c>
      <c r="AQ17" s="33">
        <f t="shared" si="7"/>
        <v>3.2191616766467051</v>
      </c>
    </row>
    <row r="18" spans="1:43" x14ac:dyDescent="0.2">
      <c r="A18">
        <f t="shared" si="3"/>
        <v>70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3">
        <f t="shared" si="7"/>
        <v>0</v>
      </c>
    </row>
    <row r="19" spans="1:43" x14ac:dyDescent="0.2">
      <c r="A19">
        <f t="shared" si="3"/>
        <v>-450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">
      <c r="AO20">
        <f>SUM(AO12:AO19)</f>
        <v>35759.880239520964</v>
      </c>
      <c r="AQ20" s="33">
        <f>SUM(AQ12:AQ19)</f>
        <v>25.031916167664672</v>
      </c>
    </row>
    <row r="21" spans="1:43" x14ac:dyDescent="0.2">
      <c r="B21" s="38">
        <f>B12/1000</f>
        <v>1.4970059880239523E-2</v>
      </c>
      <c r="C21" s="38">
        <f t="shared" ref="C21:AN21" si="15">C12/1000</f>
        <v>2.3952095808383235E-2</v>
      </c>
      <c r="D21" s="38">
        <f t="shared" si="15"/>
        <v>2.9940119760479045E-2</v>
      </c>
      <c r="E21" s="38">
        <f t="shared" si="15"/>
        <v>4.491017964071857E-2</v>
      </c>
      <c r="F21" s="38">
        <f t="shared" si="15"/>
        <v>5.9880239520958091E-2</v>
      </c>
      <c r="G21" s="38">
        <f t="shared" si="15"/>
        <v>8.982035928143714E-2</v>
      </c>
      <c r="H21" s="38">
        <f t="shared" si="15"/>
        <v>0.11976047904191618</v>
      </c>
      <c r="I21" s="38">
        <f t="shared" si="15"/>
        <v>0.1497005988023952</v>
      </c>
      <c r="J21" s="38">
        <f t="shared" si="15"/>
        <v>0.17964071856287428</v>
      </c>
      <c r="K21" s="38">
        <f t="shared" si="15"/>
        <v>0.20958083832335334</v>
      </c>
      <c r="L21" s="38">
        <f t="shared" si="15"/>
        <v>0.23952095808383236</v>
      </c>
      <c r="M21" s="38">
        <f t="shared" si="15"/>
        <v>0.26946107784431139</v>
      </c>
      <c r="N21" s="38">
        <f t="shared" si="15"/>
        <v>0.29940119760479039</v>
      </c>
      <c r="O21" s="38">
        <f t="shared" si="15"/>
        <v>0.29940119760479039</v>
      </c>
      <c r="P21" s="38">
        <f t="shared" si="15"/>
        <v>0.29940119760479039</v>
      </c>
      <c r="Q21" s="38">
        <f t="shared" si="15"/>
        <v>0.29940119760479039</v>
      </c>
      <c r="R21" s="38">
        <f t="shared" si="15"/>
        <v>0.29940119760479039</v>
      </c>
      <c r="S21" s="38">
        <f t="shared" si="15"/>
        <v>0.29940119760479039</v>
      </c>
      <c r="T21" s="38">
        <f t="shared" si="15"/>
        <v>0.29940119760479039</v>
      </c>
      <c r="U21" s="38">
        <f t="shared" si="15"/>
        <v>0.29940119760479039</v>
      </c>
      <c r="V21" s="38">
        <f t="shared" si="15"/>
        <v>0.29940119760479039</v>
      </c>
      <c r="W21" s="38">
        <f t="shared" si="15"/>
        <v>0.29940119760479039</v>
      </c>
      <c r="X21" s="38">
        <f t="shared" si="15"/>
        <v>0.29940119760479039</v>
      </c>
      <c r="Y21" s="38">
        <f t="shared" si="15"/>
        <v>0.29940119760479039</v>
      </c>
      <c r="Z21" s="38">
        <f t="shared" si="15"/>
        <v>0.29940119760479039</v>
      </c>
      <c r="AA21" s="38">
        <f t="shared" si="15"/>
        <v>0.29940119760479039</v>
      </c>
      <c r="AB21" s="38">
        <f t="shared" si="15"/>
        <v>0.29940119760479039</v>
      </c>
      <c r="AC21" s="38">
        <f t="shared" si="15"/>
        <v>0.26946107784431139</v>
      </c>
      <c r="AD21" s="38">
        <f t="shared" si="15"/>
        <v>0.23952095808383236</v>
      </c>
      <c r="AE21" s="38">
        <f t="shared" si="15"/>
        <v>0.20958083832335334</v>
      </c>
      <c r="AF21" s="38">
        <f t="shared" si="15"/>
        <v>0.17964071856287428</v>
      </c>
      <c r="AG21" s="38">
        <f t="shared" si="15"/>
        <v>0.1497005988023952</v>
      </c>
      <c r="AH21" s="38">
        <f t="shared" si="15"/>
        <v>0.11976047904191618</v>
      </c>
      <c r="AI21" s="38">
        <f t="shared" si="15"/>
        <v>8.982035928143714E-2</v>
      </c>
      <c r="AJ21" s="38">
        <f t="shared" si="15"/>
        <v>5.9880239520958091E-2</v>
      </c>
      <c r="AK21" s="38">
        <f t="shared" si="15"/>
        <v>4.491017964071857E-2</v>
      </c>
      <c r="AL21" s="38">
        <f t="shared" si="15"/>
        <v>2.9940119760479045E-2</v>
      </c>
      <c r="AM21" s="38">
        <f t="shared" si="15"/>
        <v>2.3952095808383235E-2</v>
      </c>
      <c r="AN21" s="38">
        <f t="shared" si="15"/>
        <v>1.4970059880239523E-2</v>
      </c>
      <c r="AO21" s="33">
        <f>AO20/1000</f>
        <v>35.759880239520967</v>
      </c>
    </row>
    <row r="22" spans="1:43" x14ac:dyDescent="0.2">
      <c r="B22" s="38">
        <f t="shared" ref="B22:AN22" si="16">B13/1000</f>
        <v>0</v>
      </c>
      <c r="C22" s="38">
        <f t="shared" si="16"/>
        <v>2.3952095808383235E-2</v>
      </c>
      <c r="D22" s="38">
        <f t="shared" si="16"/>
        <v>2.3952095808383235E-2</v>
      </c>
      <c r="E22" s="38">
        <f t="shared" si="16"/>
        <v>2.9940119760479045E-2</v>
      </c>
      <c r="F22" s="38">
        <f t="shared" si="16"/>
        <v>4.491017964071857E-2</v>
      </c>
      <c r="G22" s="38">
        <f t="shared" si="16"/>
        <v>5.9880239520958091E-2</v>
      </c>
      <c r="H22" s="38">
        <f t="shared" si="16"/>
        <v>8.982035928143714E-2</v>
      </c>
      <c r="I22" s="38">
        <f t="shared" si="16"/>
        <v>0.11976047904191618</v>
      </c>
      <c r="J22" s="38">
        <f t="shared" si="16"/>
        <v>0.1497005988023952</v>
      </c>
      <c r="K22" s="38">
        <f t="shared" si="16"/>
        <v>0.17964071856287428</v>
      </c>
      <c r="L22" s="38">
        <f t="shared" si="16"/>
        <v>0.20958083832335334</v>
      </c>
      <c r="M22" s="38">
        <f t="shared" si="16"/>
        <v>0.23952095808383236</v>
      </c>
      <c r="N22" s="38">
        <f t="shared" si="16"/>
        <v>0.23952095808383236</v>
      </c>
      <c r="O22" s="38">
        <f t="shared" si="16"/>
        <v>0.23952095808383236</v>
      </c>
      <c r="P22" s="38">
        <f t="shared" si="16"/>
        <v>0.23952095808383236</v>
      </c>
      <c r="Q22" s="38">
        <f t="shared" si="16"/>
        <v>0.26946107784431139</v>
      </c>
      <c r="R22" s="38">
        <f t="shared" si="16"/>
        <v>0.26946107784431139</v>
      </c>
      <c r="S22" s="38">
        <f t="shared" si="16"/>
        <v>0.26946107784431139</v>
      </c>
      <c r="T22" s="38">
        <f t="shared" si="16"/>
        <v>0.26946107784431139</v>
      </c>
      <c r="U22" s="38">
        <f t="shared" si="16"/>
        <v>0.26946107784431139</v>
      </c>
      <c r="V22" s="38">
        <f t="shared" si="16"/>
        <v>0.26946107784431139</v>
      </c>
      <c r="W22" s="38">
        <f t="shared" si="16"/>
        <v>0.26946107784431139</v>
      </c>
      <c r="X22" s="38">
        <f t="shared" si="16"/>
        <v>0.26946107784431139</v>
      </c>
      <c r="Y22" s="38">
        <f t="shared" si="16"/>
        <v>0.26946107784431139</v>
      </c>
      <c r="Z22" s="38">
        <f t="shared" si="16"/>
        <v>0.23952095808383236</v>
      </c>
      <c r="AA22" s="38">
        <f t="shared" si="16"/>
        <v>0.23952095808383236</v>
      </c>
      <c r="AB22" s="38">
        <f t="shared" si="16"/>
        <v>0.23952095808383236</v>
      </c>
      <c r="AC22" s="38">
        <f t="shared" si="16"/>
        <v>0.23952095808383236</v>
      </c>
      <c r="AD22" s="38">
        <f t="shared" si="16"/>
        <v>0.20958083832335334</v>
      </c>
      <c r="AE22" s="38">
        <f t="shared" si="16"/>
        <v>0.17964071856287428</v>
      </c>
      <c r="AF22" s="38">
        <f t="shared" si="16"/>
        <v>0.1497005988023952</v>
      </c>
      <c r="AG22" s="38">
        <f t="shared" si="16"/>
        <v>0.11976047904191618</v>
      </c>
      <c r="AH22" s="38">
        <f t="shared" si="16"/>
        <v>8.982035928143714E-2</v>
      </c>
      <c r="AI22" s="38">
        <f t="shared" si="16"/>
        <v>5.9880239520958091E-2</v>
      </c>
      <c r="AJ22" s="38">
        <f t="shared" si="16"/>
        <v>4.491017964071857E-2</v>
      </c>
      <c r="AK22" s="38">
        <f t="shared" si="16"/>
        <v>2.9940119760479045E-2</v>
      </c>
      <c r="AL22" s="38">
        <f t="shared" si="16"/>
        <v>2.3952095808383235E-2</v>
      </c>
      <c r="AM22" s="38">
        <f t="shared" si="16"/>
        <v>1.4970059880239523E-2</v>
      </c>
      <c r="AN22" s="38">
        <f t="shared" si="16"/>
        <v>0</v>
      </c>
    </row>
    <row r="23" spans="1:43" x14ac:dyDescent="0.2">
      <c r="B23" s="38">
        <f t="shared" ref="B23:AN23" si="17">B14/1000</f>
        <v>0</v>
      </c>
      <c r="C23" s="38">
        <f t="shared" si="17"/>
        <v>1.437125748502994E-2</v>
      </c>
      <c r="D23" s="38">
        <f t="shared" si="17"/>
        <v>1.7964071856287425E-2</v>
      </c>
      <c r="E23" s="38">
        <f t="shared" si="17"/>
        <v>2.874251497005988E-2</v>
      </c>
      <c r="F23" s="38">
        <f t="shared" si="17"/>
        <v>3.5928143712574849E-2</v>
      </c>
      <c r="G23" s="38">
        <f t="shared" si="17"/>
        <v>5.3892215568862284E-2</v>
      </c>
      <c r="H23" s="38">
        <f t="shared" si="17"/>
        <v>7.1856287425149698E-2</v>
      </c>
      <c r="I23" s="38">
        <f t="shared" si="17"/>
        <v>0.10778443113772457</v>
      </c>
      <c r="J23" s="38">
        <f t="shared" si="17"/>
        <v>0.1437125748502994</v>
      </c>
      <c r="K23" s="38">
        <f t="shared" si="17"/>
        <v>0.17964071856287428</v>
      </c>
      <c r="L23" s="38">
        <f t="shared" si="17"/>
        <v>0.21556886227544914</v>
      </c>
      <c r="M23" s="38">
        <f t="shared" si="17"/>
        <v>0.25149700598802399</v>
      </c>
      <c r="N23" s="38">
        <f t="shared" si="17"/>
        <v>0.25149700598802399</v>
      </c>
      <c r="O23" s="38">
        <f t="shared" si="17"/>
        <v>0.25149700598802399</v>
      </c>
      <c r="P23" s="38">
        <f t="shared" si="17"/>
        <v>0.25149700598802399</v>
      </c>
      <c r="Q23" s="38">
        <f t="shared" si="17"/>
        <v>0.28742514970059879</v>
      </c>
      <c r="R23" s="38">
        <f t="shared" si="17"/>
        <v>0.28742514970059879</v>
      </c>
      <c r="S23" s="38">
        <f t="shared" si="17"/>
        <v>0.28742514970059879</v>
      </c>
      <c r="T23" s="38">
        <f t="shared" si="17"/>
        <v>0.28742514970059879</v>
      </c>
      <c r="U23" s="38">
        <f t="shared" si="17"/>
        <v>0.28742514970059879</v>
      </c>
      <c r="V23" s="38">
        <f t="shared" si="17"/>
        <v>0.28742514970059879</v>
      </c>
      <c r="W23" s="38">
        <f t="shared" si="17"/>
        <v>0.28742514970059879</v>
      </c>
      <c r="X23" s="38">
        <f t="shared" si="17"/>
        <v>0.28742514970059879</v>
      </c>
      <c r="Y23" s="38">
        <f t="shared" si="17"/>
        <v>0.28742514970059879</v>
      </c>
      <c r="Z23" s="38">
        <f t="shared" si="17"/>
        <v>0.25149700598802399</v>
      </c>
      <c r="AA23" s="38">
        <f t="shared" si="17"/>
        <v>0.25149700598802399</v>
      </c>
      <c r="AB23" s="38">
        <f t="shared" si="17"/>
        <v>0.25149700598802399</v>
      </c>
      <c r="AC23" s="38">
        <f t="shared" si="17"/>
        <v>0.25149700598802399</v>
      </c>
      <c r="AD23" s="38">
        <f t="shared" si="17"/>
        <v>0.21556886227544914</v>
      </c>
      <c r="AE23" s="38">
        <f t="shared" si="17"/>
        <v>0.17964071856287428</v>
      </c>
      <c r="AF23" s="38">
        <f t="shared" si="17"/>
        <v>0.1437125748502994</v>
      </c>
      <c r="AG23" s="38">
        <f t="shared" si="17"/>
        <v>0.10778443113772457</v>
      </c>
      <c r="AH23" s="38">
        <f t="shared" si="17"/>
        <v>7.1856287425149698E-2</v>
      </c>
      <c r="AI23" s="38">
        <f t="shared" si="17"/>
        <v>5.3892215568862284E-2</v>
      </c>
      <c r="AJ23" s="38">
        <f t="shared" si="17"/>
        <v>3.5928143712574849E-2</v>
      </c>
      <c r="AK23" s="38">
        <f t="shared" si="17"/>
        <v>2.874251497005988E-2</v>
      </c>
      <c r="AL23" s="38">
        <f t="shared" si="17"/>
        <v>1.7964071856287425E-2</v>
      </c>
      <c r="AM23" s="38">
        <f t="shared" si="17"/>
        <v>1.437125748502994E-2</v>
      </c>
      <c r="AN23" s="38">
        <f t="shared" si="17"/>
        <v>0</v>
      </c>
      <c r="AO23" s="34"/>
    </row>
    <row r="24" spans="1:43" x14ac:dyDescent="0.2">
      <c r="B24" s="38">
        <f t="shared" ref="B24:AN24" si="18">B15/1000</f>
        <v>0</v>
      </c>
      <c r="C24" s="38">
        <f t="shared" si="18"/>
        <v>1.2574850299401197E-2</v>
      </c>
      <c r="D24" s="38">
        <f t="shared" si="18"/>
        <v>1.6766467065868262E-2</v>
      </c>
      <c r="E24" s="38">
        <f t="shared" si="18"/>
        <v>2.0958083832335331E-2</v>
      </c>
      <c r="F24" s="38">
        <f t="shared" si="18"/>
        <v>3.3532934131736525E-2</v>
      </c>
      <c r="G24" s="38">
        <f t="shared" si="18"/>
        <v>4.1916167664670663E-2</v>
      </c>
      <c r="H24" s="38">
        <f t="shared" si="18"/>
        <v>6.2874251497005998E-2</v>
      </c>
      <c r="I24" s="38">
        <f t="shared" si="18"/>
        <v>8.3832335329341326E-2</v>
      </c>
      <c r="J24" s="38">
        <f t="shared" si="18"/>
        <v>0.125748502994012</v>
      </c>
      <c r="K24" s="38">
        <f t="shared" si="18"/>
        <v>0.16766467065868265</v>
      </c>
      <c r="L24" s="38">
        <f t="shared" si="18"/>
        <v>0.20958083832335331</v>
      </c>
      <c r="M24" s="38">
        <f t="shared" si="18"/>
        <v>0.25149700598802399</v>
      </c>
      <c r="N24" s="38">
        <f t="shared" si="18"/>
        <v>0.25149700598802399</v>
      </c>
      <c r="O24" s="38">
        <f t="shared" si="18"/>
        <v>0.25149700598802399</v>
      </c>
      <c r="P24" s="38">
        <f t="shared" si="18"/>
        <v>0.25149700598802399</v>
      </c>
      <c r="Q24" s="38">
        <f t="shared" si="18"/>
        <v>0.29341317365269465</v>
      </c>
      <c r="R24" s="38">
        <f t="shared" si="18"/>
        <v>0.29341317365269465</v>
      </c>
      <c r="S24" s="38">
        <f t="shared" si="18"/>
        <v>0.29341317365269465</v>
      </c>
      <c r="T24" s="38">
        <f t="shared" si="18"/>
        <v>0.29341317365269465</v>
      </c>
      <c r="U24" s="38">
        <f t="shared" si="18"/>
        <v>0.29341317365269465</v>
      </c>
      <c r="V24" s="38">
        <f t="shared" si="18"/>
        <v>0.29341317365269465</v>
      </c>
      <c r="W24" s="38">
        <f t="shared" si="18"/>
        <v>0.29341317365269465</v>
      </c>
      <c r="X24" s="38">
        <f t="shared" si="18"/>
        <v>0.29341317365269465</v>
      </c>
      <c r="Y24" s="38">
        <f t="shared" si="18"/>
        <v>0.29341317365269465</v>
      </c>
      <c r="Z24" s="38">
        <f t="shared" si="18"/>
        <v>0.25149700598802399</v>
      </c>
      <c r="AA24" s="38">
        <f t="shared" si="18"/>
        <v>0.25149700598802399</v>
      </c>
      <c r="AB24" s="38">
        <f t="shared" si="18"/>
        <v>0.25149700598802399</v>
      </c>
      <c r="AC24" s="38">
        <f t="shared" si="18"/>
        <v>0.25149700598802399</v>
      </c>
      <c r="AD24" s="38">
        <f t="shared" si="18"/>
        <v>0.20958083832335331</v>
      </c>
      <c r="AE24" s="38">
        <f t="shared" si="18"/>
        <v>0.16766467065868265</v>
      </c>
      <c r="AF24" s="38">
        <f t="shared" si="18"/>
        <v>0.125748502994012</v>
      </c>
      <c r="AG24" s="38">
        <f t="shared" si="18"/>
        <v>8.3832335329341326E-2</v>
      </c>
      <c r="AH24" s="38">
        <f t="shared" si="18"/>
        <v>6.2874251497005998E-2</v>
      </c>
      <c r="AI24" s="38">
        <f t="shared" si="18"/>
        <v>4.1916167664670663E-2</v>
      </c>
      <c r="AJ24" s="38">
        <f t="shared" si="18"/>
        <v>3.3532934131736525E-2</v>
      </c>
      <c r="AK24" s="38">
        <f t="shared" si="18"/>
        <v>2.0958083832335331E-2</v>
      </c>
      <c r="AL24" s="38">
        <f t="shared" si="18"/>
        <v>1.6766467065868262E-2</v>
      </c>
      <c r="AM24" s="38">
        <f t="shared" si="18"/>
        <v>1.2574850299401197E-2</v>
      </c>
      <c r="AN24" s="38">
        <f t="shared" si="18"/>
        <v>0</v>
      </c>
    </row>
    <row r="25" spans="1:43" x14ac:dyDescent="0.2">
      <c r="B25" s="38">
        <f t="shared" ref="B25:AN25" si="19">B16/1000</f>
        <v>0</v>
      </c>
      <c r="C25" s="38">
        <f t="shared" si="19"/>
        <v>0</v>
      </c>
      <c r="D25" s="38">
        <f t="shared" si="19"/>
        <v>1.2574850299401197E-2</v>
      </c>
      <c r="E25" s="38">
        <f t="shared" si="19"/>
        <v>1.6766467065868262E-2</v>
      </c>
      <c r="F25" s="38">
        <f t="shared" si="19"/>
        <v>2.0958083832335331E-2</v>
      </c>
      <c r="G25" s="38">
        <f t="shared" si="19"/>
        <v>3.3532934131736525E-2</v>
      </c>
      <c r="H25" s="38">
        <f t="shared" si="19"/>
        <v>4.1916167664670663E-2</v>
      </c>
      <c r="I25" s="38">
        <f t="shared" si="19"/>
        <v>6.2874251497005998E-2</v>
      </c>
      <c r="J25" s="38">
        <f t="shared" si="19"/>
        <v>8.3832335329341326E-2</v>
      </c>
      <c r="K25" s="38">
        <f t="shared" si="19"/>
        <v>0.125748502994012</v>
      </c>
      <c r="L25" s="38">
        <f t="shared" si="19"/>
        <v>0.16766467065868265</v>
      </c>
      <c r="M25" s="38">
        <f t="shared" si="19"/>
        <v>0.20958083832335331</v>
      </c>
      <c r="N25" s="38">
        <f t="shared" si="19"/>
        <v>0.20958083832335331</v>
      </c>
      <c r="O25" s="38">
        <f t="shared" si="19"/>
        <v>0.20958083832335331</v>
      </c>
      <c r="P25" s="38">
        <f t="shared" si="19"/>
        <v>0.20958083832335331</v>
      </c>
      <c r="Q25" s="38">
        <f t="shared" si="19"/>
        <v>0.25149700598802399</v>
      </c>
      <c r="R25" s="38">
        <f t="shared" si="19"/>
        <v>0.25149700598802399</v>
      </c>
      <c r="S25" s="38">
        <f t="shared" si="19"/>
        <v>0.25149700598802399</v>
      </c>
      <c r="T25" s="38">
        <f t="shared" si="19"/>
        <v>0.25149700598802399</v>
      </c>
      <c r="U25" s="38">
        <f t="shared" si="19"/>
        <v>0.25149700598802399</v>
      </c>
      <c r="V25" s="38">
        <f t="shared" si="19"/>
        <v>0.25149700598802399</v>
      </c>
      <c r="W25" s="38">
        <f t="shared" si="19"/>
        <v>0.25149700598802399</v>
      </c>
      <c r="X25" s="38">
        <f t="shared" si="19"/>
        <v>0.25149700598802399</v>
      </c>
      <c r="Y25" s="38">
        <f t="shared" si="19"/>
        <v>0.25149700598802399</v>
      </c>
      <c r="Z25" s="38">
        <f t="shared" si="19"/>
        <v>0.20958083832335331</v>
      </c>
      <c r="AA25" s="38">
        <f t="shared" si="19"/>
        <v>0.20958083832335331</v>
      </c>
      <c r="AB25" s="38">
        <f t="shared" si="19"/>
        <v>0.20958083832335331</v>
      </c>
      <c r="AC25" s="38">
        <f t="shared" si="19"/>
        <v>0.20958083832335331</v>
      </c>
      <c r="AD25" s="38">
        <f t="shared" si="19"/>
        <v>0.16766467065868265</v>
      </c>
      <c r="AE25" s="38">
        <f t="shared" si="19"/>
        <v>0.125748502994012</v>
      </c>
      <c r="AF25" s="38">
        <f t="shared" si="19"/>
        <v>8.3832335329341326E-2</v>
      </c>
      <c r="AG25" s="38">
        <f t="shared" si="19"/>
        <v>6.2874251497005998E-2</v>
      </c>
      <c r="AH25" s="38">
        <f t="shared" si="19"/>
        <v>4.1916167664670663E-2</v>
      </c>
      <c r="AI25" s="38">
        <f t="shared" si="19"/>
        <v>3.3532934131736525E-2</v>
      </c>
      <c r="AJ25" s="38">
        <f t="shared" si="19"/>
        <v>2.0958083832335331E-2</v>
      </c>
      <c r="AK25" s="38">
        <f t="shared" si="19"/>
        <v>1.6766467065868262E-2</v>
      </c>
      <c r="AL25" s="38">
        <f t="shared" si="19"/>
        <v>1.2574850299401197E-2</v>
      </c>
      <c r="AM25" s="38">
        <f t="shared" si="19"/>
        <v>0</v>
      </c>
      <c r="AN25" s="38">
        <f t="shared" si="19"/>
        <v>0</v>
      </c>
    </row>
    <row r="26" spans="1:43" x14ac:dyDescent="0.2">
      <c r="B26" s="38">
        <f t="shared" ref="B26:AN26" si="20">B17/1000</f>
        <v>0</v>
      </c>
      <c r="C26" s="38">
        <f t="shared" si="20"/>
        <v>0</v>
      </c>
      <c r="D26" s="38">
        <f t="shared" si="20"/>
        <v>0</v>
      </c>
      <c r="E26" s="38">
        <f t="shared" si="20"/>
        <v>1.437125748502994E-2</v>
      </c>
      <c r="F26" s="38">
        <f t="shared" si="20"/>
        <v>1.916167664670659E-2</v>
      </c>
      <c r="G26" s="38">
        <f t="shared" si="20"/>
        <v>2.3952095808383235E-2</v>
      </c>
      <c r="H26" s="38">
        <f t="shared" si="20"/>
        <v>3.832335329341318E-2</v>
      </c>
      <c r="I26" s="38">
        <f t="shared" si="20"/>
        <v>4.790419161676647E-2</v>
      </c>
      <c r="J26" s="38">
        <f t="shared" si="20"/>
        <v>7.1856287425149698E-2</v>
      </c>
      <c r="K26" s="38">
        <f t="shared" si="20"/>
        <v>9.580838323353294E-2</v>
      </c>
      <c r="L26" s="38">
        <f t="shared" si="20"/>
        <v>0.1437125748502994</v>
      </c>
      <c r="M26" s="38">
        <f t="shared" si="20"/>
        <v>0.19161676646706588</v>
      </c>
      <c r="N26" s="38">
        <f t="shared" si="20"/>
        <v>0.19161676646706588</v>
      </c>
      <c r="O26" s="38">
        <f t="shared" si="20"/>
        <v>0.19161676646706588</v>
      </c>
      <c r="P26" s="38">
        <f t="shared" si="20"/>
        <v>0.19161676646706588</v>
      </c>
      <c r="Q26" s="38">
        <f t="shared" si="20"/>
        <v>0.23952095808383234</v>
      </c>
      <c r="R26" s="38">
        <f t="shared" si="20"/>
        <v>0.23952095808383234</v>
      </c>
      <c r="S26" s="38">
        <f t="shared" si="20"/>
        <v>0.23952095808383234</v>
      </c>
      <c r="T26" s="38">
        <f t="shared" si="20"/>
        <v>0.23952095808383234</v>
      </c>
      <c r="U26" s="38">
        <f t="shared" si="20"/>
        <v>0.23952095808383234</v>
      </c>
      <c r="V26" s="38">
        <f t="shared" si="20"/>
        <v>0.23952095808383234</v>
      </c>
      <c r="W26" s="38">
        <f t="shared" si="20"/>
        <v>0.23952095808383234</v>
      </c>
      <c r="X26" s="38">
        <f t="shared" si="20"/>
        <v>0.23952095808383234</v>
      </c>
      <c r="Y26" s="38">
        <f t="shared" si="20"/>
        <v>0.23952095808383234</v>
      </c>
      <c r="Z26" s="38">
        <f t="shared" si="20"/>
        <v>0.19161676646706588</v>
      </c>
      <c r="AA26" s="38">
        <f t="shared" si="20"/>
        <v>0.19161676646706588</v>
      </c>
      <c r="AB26" s="38">
        <f t="shared" si="20"/>
        <v>0.19161676646706588</v>
      </c>
      <c r="AC26" s="38">
        <f t="shared" si="20"/>
        <v>0.19161676646706588</v>
      </c>
      <c r="AD26" s="38">
        <f t="shared" si="20"/>
        <v>0.1437125748502994</v>
      </c>
      <c r="AE26" s="38">
        <f t="shared" si="20"/>
        <v>9.580838323353294E-2</v>
      </c>
      <c r="AF26" s="38">
        <f t="shared" si="20"/>
        <v>7.1856287425149698E-2</v>
      </c>
      <c r="AG26" s="38">
        <f t="shared" si="20"/>
        <v>4.790419161676647E-2</v>
      </c>
      <c r="AH26" s="38">
        <f t="shared" si="20"/>
        <v>3.832335329341318E-2</v>
      </c>
      <c r="AI26" s="38">
        <f t="shared" si="20"/>
        <v>2.3952095808383235E-2</v>
      </c>
      <c r="AJ26" s="38">
        <f t="shared" si="20"/>
        <v>1.916167664670659E-2</v>
      </c>
      <c r="AK26" s="38">
        <f t="shared" si="20"/>
        <v>1.437125748502994E-2</v>
      </c>
      <c r="AL26" s="38">
        <f t="shared" si="20"/>
        <v>0</v>
      </c>
      <c r="AM26" s="38">
        <f t="shared" si="20"/>
        <v>0</v>
      </c>
      <c r="AN26" s="38">
        <f t="shared" si="20"/>
        <v>0</v>
      </c>
      <c r="AO26" s="33">
        <f>AO21*0.7</f>
        <v>25.031916167664676</v>
      </c>
    </row>
    <row r="27" spans="1:43" x14ac:dyDescent="0.2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0</v>
      </c>
      <c r="H27" s="38">
        <f t="shared" si="21"/>
        <v>0</v>
      </c>
      <c r="I27" s="38">
        <f t="shared" si="21"/>
        <v>0</v>
      </c>
      <c r="J27" s="38">
        <f t="shared" si="21"/>
        <v>0</v>
      </c>
      <c r="K27" s="38">
        <f t="shared" si="21"/>
        <v>0</v>
      </c>
      <c r="L27" s="38">
        <f t="shared" si="21"/>
        <v>0</v>
      </c>
      <c r="M27" s="38">
        <f t="shared" si="21"/>
        <v>0</v>
      </c>
      <c r="N27" s="38">
        <f t="shared" si="21"/>
        <v>0</v>
      </c>
      <c r="O27" s="38">
        <f t="shared" si="21"/>
        <v>0</v>
      </c>
      <c r="P27" s="38">
        <f t="shared" si="21"/>
        <v>0</v>
      </c>
      <c r="Q27" s="38">
        <f t="shared" si="21"/>
        <v>0</v>
      </c>
      <c r="R27" s="38">
        <f t="shared" si="21"/>
        <v>0</v>
      </c>
      <c r="S27" s="38">
        <f t="shared" si="21"/>
        <v>0</v>
      </c>
      <c r="T27" s="38">
        <f t="shared" si="21"/>
        <v>0</v>
      </c>
      <c r="U27" s="38">
        <f t="shared" si="21"/>
        <v>0</v>
      </c>
      <c r="V27" s="38">
        <f t="shared" si="21"/>
        <v>0</v>
      </c>
      <c r="W27" s="38">
        <f t="shared" si="21"/>
        <v>0</v>
      </c>
      <c r="X27" s="38">
        <f t="shared" si="21"/>
        <v>0</v>
      </c>
      <c r="Y27" s="38">
        <f t="shared" si="21"/>
        <v>0</v>
      </c>
      <c r="Z27" s="38">
        <f t="shared" si="21"/>
        <v>0</v>
      </c>
      <c r="AA27" s="38">
        <f t="shared" si="21"/>
        <v>0</v>
      </c>
      <c r="AB27" s="38">
        <f t="shared" si="21"/>
        <v>0</v>
      </c>
      <c r="AC27" s="38">
        <f t="shared" si="21"/>
        <v>0</v>
      </c>
      <c r="AD27" s="38">
        <f t="shared" si="21"/>
        <v>0</v>
      </c>
      <c r="AE27" s="38">
        <f t="shared" si="21"/>
        <v>0</v>
      </c>
      <c r="AF27" s="38">
        <f t="shared" si="21"/>
        <v>0</v>
      </c>
      <c r="AG27" s="38">
        <f t="shared" si="21"/>
        <v>0</v>
      </c>
      <c r="AH27" s="38">
        <f t="shared" si="21"/>
        <v>0</v>
      </c>
      <c r="AI27" s="38">
        <f t="shared" si="21"/>
        <v>0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x14ac:dyDescent="0.2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">
      <c r="B30" s="38">
        <f>B21*0.7</f>
        <v>1.0479041916167666E-2</v>
      </c>
      <c r="C30" s="38">
        <f t="shared" ref="C30:AN30" si="23">C21*0.7</f>
        <v>1.6766467065868262E-2</v>
      </c>
      <c r="D30" s="38">
        <f t="shared" si="23"/>
        <v>2.0958083832335331E-2</v>
      </c>
      <c r="E30" s="38">
        <f t="shared" si="23"/>
        <v>3.1437125748502999E-2</v>
      </c>
      <c r="F30" s="38">
        <f t="shared" si="23"/>
        <v>4.1916167664670663E-2</v>
      </c>
      <c r="G30" s="38">
        <f t="shared" si="23"/>
        <v>6.2874251497005998E-2</v>
      </c>
      <c r="H30" s="38">
        <f t="shared" si="23"/>
        <v>8.3832335329341326E-2</v>
      </c>
      <c r="I30" s="38">
        <f t="shared" si="23"/>
        <v>0.10479041916167663</v>
      </c>
      <c r="J30" s="38">
        <f t="shared" si="23"/>
        <v>0.125748502994012</v>
      </c>
      <c r="K30" s="38">
        <f t="shared" si="23"/>
        <v>0.14670658682634732</v>
      </c>
      <c r="L30" s="38">
        <f t="shared" si="23"/>
        <v>0.16766467065868265</v>
      </c>
      <c r="M30" s="38">
        <f t="shared" si="23"/>
        <v>0.18862275449101795</v>
      </c>
      <c r="N30" s="38">
        <f t="shared" si="23"/>
        <v>0.20958083832335325</v>
      </c>
      <c r="O30" s="38">
        <f t="shared" si="23"/>
        <v>0.20958083832335325</v>
      </c>
      <c r="P30" s="38">
        <f t="shared" si="23"/>
        <v>0.20958083832335325</v>
      </c>
      <c r="Q30" s="38">
        <f t="shared" si="23"/>
        <v>0.20958083832335325</v>
      </c>
      <c r="R30" s="38">
        <f t="shared" si="23"/>
        <v>0.20958083832335325</v>
      </c>
      <c r="S30" s="38">
        <f t="shared" si="23"/>
        <v>0.20958083832335325</v>
      </c>
      <c r="T30" s="38">
        <f t="shared" si="23"/>
        <v>0.20958083832335325</v>
      </c>
      <c r="U30" s="38">
        <f t="shared" si="23"/>
        <v>0.20958083832335325</v>
      </c>
      <c r="V30" s="38">
        <f t="shared" si="23"/>
        <v>0.20958083832335325</v>
      </c>
      <c r="W30" s="38">
        <f t="shared" si="23"/>
        <v>0.20958083832335325</v>
      </c>
      <c r="X30" s="38">
        <f t="shared" si="23"/>
        <v>0.20958083832335325</v>
      </c>
      <c r="Y30" s="38">
        <f t="shared" si="23"/>
        <v>0.20958083832335325</v>
      </c>
      <c r="Z30" s="38">
        <f t="shared" si="23"/>
        <v>0.20958083832335325</v>
      </c>
      <c r="AA30" s="38">
        <f t="shared" si="23"/>
        <v>0.20958083832335325</v>
      </c>
      <c r="AB30" s="38">
        <f t="shared" si="23"/>
        <v>0.20958083832335325</v>
      </c>
      <c r="AC30" s="38">
        <f t="shared" si="23"/>
        <v>0.18862275449101795</v>
      </c>
      <c r="AD30" s="38">
        <f t="shared" si="23"/>
        <v>0.16766467065868265</v>
      </c>
      <c r="AE30" s="38">
        <f t="shared" si="23"/>
        <v>0.14670658682634732</v>
      </c>
      <c r="AF30" s="38">
        <f t="shared" si="23"/>
        <v>0.125748502994012</v>
      </c>
      <c r="AG30" s="38">
        <f t="shared" si="23"/>
        <v>0.10479041916167663</v>
      </c>
      <c r="AH30" s="38">
        <f t="shared" si="23"/>
        <v>8.3832335329341326E-2</v>
      </c>
      <c r="AI30" s="38">
        <f t="shared" si="23"/>
        <v>6.2874251497005998E-2</v>
      </c>
      <c r="AJ30" s="38">
        <f t="shared" si="23"/>
        <v>4.1916167664670663E-2</v>
      </c>
      <c r="AK30" s="38">
        <f t="shared" si="23"/>
        <v>3.1437125748502999E-2</v>
      </c>
      <c r="AL30" s="38">
        <f t="shared" si="23"/>
        <v>2.0958083832335331E-2</v>
      </c>
      <c r="AM30" s="38">
        <f t="shared" si="23"/>
        <v>1.6766467065868262E-2</v>
      </c>
      <c r="AN30" s="38">
        <f t="shared" si="23"/>
        <v>1.0479041916167666E-2</v>
      </c>
    </row>
    <row r="31" spans="1:43" x14ac:dyDescent="0.2">
      <c r="B31" s="38">
        <f t="shared" ref="B31:AN31" si="24">B22*0.7</f>
        <v>0</v>
      </c>
      <c r="C31" s="38">
        <f t="shared" si="24"/>
        <v>1.6766467065868262E-2</v>
      </c>
      <c r="D31" s="38">
        <f t="shared" si="24"/>
        <v>1.6766467065868262E-2</v>
      </c>
      <c r="E31" s="38">
        <f t="shared" si="24"/>
        <v>2.0958083832335331E-2</v>
      </c>
      <c r="F31" s="38">
        <f t="shared" si="24"/>
        <v>3.1437125748502999E-2</v>
      </c>
      <c r="G31" s="38">
        <f t="shared" si="24"/>
        <v>4.1916167664670663E-2</v>
      </c>
      <c r="H31" s="38">
        <f t="shared" si="24"/>
        <v>6.2874251497005998E-2</v>
      </c>
      <c r="I31" s="38">
        <f t="shared" si="24"/>
        <v>8.3832335329341326E-2</v>
      </c>
      <c r="J31" s="38">
        <f t="shared" si="24"/>
        <v>0.10479041916167663</v>
      </c>
      <c r="K31" s="38">
        <f t="shared" si="24"/>
        <v>0.125748502994012</v>
      </c>
      <c r="L31" s="38">
        <f t="shared" si="24"/>
        <v>0.14670658682634732</v>
      </c>
      <c r="M31" s="38">
        <f t="shared" si="24"/>
        <v>0.16766467065868265</v>
      </c>
      <c r="N31" s="38">
        <f t="shared" si="24"/>
        <v>0.16766467065868265</v>
      </c>
      <c r="O31" s="38">
        <f t="shared" si="24"/>
        <v>0.16766467065868265</v>
      </c>
      <c r="P31" s="38">
        <f t="shared" si="24"/>
        <v>0.16766467065868265</v>
      </c>
      <c r="Q31" s="38">
        <f t="shared" si="24"/>
        <v>0.18862275449101795</v>
      </c>
      <c r="R31" s="38">
        <f t="shared" si="24"/>
        <v>0.18862275449101795</v>
      </c>
      <c r="S31" s="38">
        <f t="shared" si="24"/>
        <v>0.18862275449101795</v>
      </c>
      <c r="T31" s="38">
        <f t="shared" si="24"/>
        <v>0.18862275449101795</v>
      </c>
      <c r="U31" s="38">
        <f t="shared" si="24"/>
        <v>0.18862275449101795</v>
      </c>
      <c r="V31" s="38">
        <f t="shared" si="24"/>
        <v>0.18862275449101795</v>
      </c>
      <c r="W31" s="38">
        <f t="shared" si="24"/>
        <v>0.18862275449101795</v>
      </c>
      <c r="X31" s="38">
        <f t="shared" si="24"/>
        <v>0.18862275449101795</v>
      </c>
      <c r="Y31" s="38">
        <f t="shared" si="24"/>
        <v>0.18862275449101795</v>
      </c>
      <c r="Z31" s="38">
        <f t="shared" si="24"/>
        <v>0.16766467065868265</v>
      </c>
      <c r="AA31" s="38">
        <f t="shared" si="24"/>
        <v>0.16766467065868265</v>
      </c>
      <c r="AB31" s="38">
        <f t="shared" si="24"/>
        <v>0.16766467065868265</v>
      </c>
      <c r="AC31" s="38">
        <f t="shared" si="24"/>
        <v>0.16766467065868265</v>
      </c>
      <c r="AD31" s="38">
        <f t="shared" si="24"/>
        <v>0.14670658682634732</v>
      </c>
      <c r="AE31" s="38">
        <f t="shared" si="24"/>
        <v>0.125748502994012</v>
      </c>
      <c r="AF31" s="38">
        <f t="shared" si="24"/>
        <v>0.10479041916167663</v>
      </c>
      <c r="AG31" s="38">
        <f t="shared" si="24"/>
        <v>8.3832335329341326E-2</v>
      </c>
      <c r="AH31" s="38">
        <f t="shared" si="24"/>
        <v>6.2874251497005998E-2</v>
      </c>
      <c r="AI31" s="38">
        <f t="shared" si="24"/>
        <v>4.1916167664670663E-2</v>
      </c>
      <c r="AJ31" s="38">
        <f t="shared" si="24"/>
        <v>3.1437125748502999E-2</v>
      </c>
      <c r="AK31" s="38">
        <f t="shared" si="24"/>
        <v>2.0958083832335331E-2</v>
      </c>
      <c r="AL31" s="38">
        <f t="shared" si="24"/>
        <v>1.6766467065868262E-2</v>
      </c>
      <c r="AM31" s="38">
        <f t="shared" si="24"/>
        <v>1.0479041916167666E-2</v>
      </c>
      <c r="AN31" s="38">
        <f t="shared" si="24"/>
        <v>0</v>
      </c>
    </row>
    <row r="32" spans="1:43" x14ac:dyDescent="0.2">
      <c r="B32" s="38">
        <f t="shared" ref="B32:AN32" si="25">B23*0.7</f>
        <v>0</v>
      </c>
      <c r="C32" s="38">
        <f t="shared" si="25"/>
        <v>1.0059880239520957E-2</v>
      </c>
      <c r="D32" s="38">
        <f t="shared" si="25"/>
        <v>1.2574850299401197E-2</v>
      </c>
      <c r="E32" s="38">
        <f t="shared" si="25"/>
        <v>2.0119760479041914E-2</v>
      </c>
      <c r="F32" s="38">
        <f t="shared" si="25"/>
        <v>2.5149700598802394E-2</v>
      </c>
      <c r="G32" s="38">
        <f t="shared" si="25"/>
        <v>3.7724550898203597E-2</v>
      </c>
      <c r="H32" s="38">
        <f t="shared" si="25"/>
        <v>5.0299401197604787E-2</v>
      </c>
      <c r="I32" s="38">
        <f t="shared" si="25"/>
        <v>7.5449101796407195E-2</v>
      </c>
      <c r="J32" s="38">
        <f t="shared" si="25"/>
        <v>0.10059880239520957</v>
      </c>
      <c r="K32" s="38">
        <f t="shared" si="25"/>
        <v>0.125748502994012</v>
      </c>
      <c r="L32" s="38">
        <f t="shared" si="25"/>
        <v>0.15089820359281439</v>
      </c>
      <c r="M32" s="38">
        <f t="shared" si="25"/>
        <v>0.17604790419161678</v>
      </c>
      <c r="N32" s="38">
        <f t="shared" si="25"/>
        <v>0.17604790419161678</v>
      </c>
      <c r="O32" s="38">
        <f t="shared" si="25"/>
        <v>0.17604790419161678</v>
      </c>
      <c r="P32" s="38">
        <f t="shared" si="25"/>
        <v>0.17604790419161678</v>
      </c>
      <c r="Q32" s="38">
        <f t="shared" si="25"/>
        <v>0.20119760479041915</v>
      </c>
      <c r="R32" s="38">
        <f t="shared" si="25"/>
        <v>0.20119760479041915</v>
      </c>
      <c r="S32" s="38">
        <f t="shared" si="25"/>
        <v>0.20119760479041915</v>
      </c>
      <c r="T32" s="38">
        <f t="shared" si="25"/>
        <v>0.20119760479041915</v>
      </c>
      <c r="U32" s="38">
        <f t="shared" si="25"/>
        <v>0.20119760479041915</v>
      </c>
      <c r="V32" s="38">
        <f t="shared" si="25"/>
        <v>0.20119760479041915</v>
      </c>
      <c r="W32" s="38">
        <f t="shared" si="25"/>
        <v>0.20119760479041915</v>
      </c>
      <c r="X32" s="38">
        <f t="shared" si="25"/>
        <v>0.20119760479041915</v>
      </c>
      <c r="Y32" s="38">
        <f t="shared" si="25"/>
        <v>0.20119760479041915</v>
      </c>
      <c r="Z32" s="38">
        <f t="shared" si="25"/>
        <v>0.17604790419161678</v>
      </c>
      <c r="AA32" s="38">
        <f t="shared" si="25"/>
        <v>0.17604790419161678</v>
      </c>
      <c r="AB32" s="38">
        <f t="shared" si="25"/>
        <v>0.17604790419161678</v>
      </c>
      <c r="AC32" s="38">
        <f t="shared" si="25"/>
        <v>0.17604790419161678</v>
      </c>
      <c r="AD32" s="38">
        <f t="shared" si="25"/>
        <v>0.15089820359281439</v>
      </c>
      <c r="AE32" s="38">
        <f t="shared" si="25"/>
        <v>0.125748502994012</v>
      </c>
      <c r="AF32" s="38">
        <f t="shared" si="25"/>
        <v>0.10059880239520957</v>
      </c>
      <c r="AG32" s="38">
        <f t="shared" si="25"/>
        <v>7.5449101796407195E-2</v>
      </c>
      <c r="AH32" s="38">
        <f t="shared" si="25"/>
        <v>5.0299401197604787E-2</v>
      </c>
      <c r="AI32" s="38">
        <f t="shared" si="25"/>
        <v>3.7724550898203597E-2</v>
      </c>
      <c r="AJ32" s="38">
        <f t="shared" si="25"/>
        <v>2.5149700598802394E-2</v>
      </c>
      <c r="AK32" s="38">
        <f t="shared" si="25"/>
        <v>2.0119760479041914E-2</v>
      </c>
      <c r="AL32" s="38">
        <f t="shared" si="25"/>
        <v>1.2574850299401197E-2</v>
      </c>
      <c r="AM32" s="38">
        <f t="shared" si="25"/>
        <v>1.0059880239520957E-2</v>
      </c>
      <c r="AN32" s="38">
        <f t="shared" si="25"/>
        <v>0</v>
      </c>
    </row>
    <row r="33" spans="1:41" x14ac:dyDescent="0.2">
      <c r="B33" s="38">
        <f t="shared" ref="B33:AN33" si="26">B24*0.7</f>
        <v>0</v>
      </c>
      <c r="C33" s="38">
        <f t="shared" si="26"/>
        <v>8.8023952095808364E-3</v>
      </c>
      <c r="D33" s="38">
        <f t="shared" si="26"/>
        <v>1.1736526946107783E-2</v>
      </c>
      <c r="E33" s="38">
        <f t="shared" si="26"/>
        <v>1.4670658682634731E-2</v>
      </c>
      <c r="F33" s="38">
        <f t="shared" si="26"/>
        <v>2.3473053892215566E-2</v>
      </c>
      <c r="G33" s="38">
        <f t="shared" si="26"/>
        <v>2.9341317365269463E-2</v>
      </c>
      <c r="H33" s="38">
        <f t="shared" si="26"/>
        <v>4.4011976047904196E-2</v>
      </c>
      <c r="I33" s="38">
        <f t="shared" si="26"/>
        <v>5.8682634730538925E-2</v>
      </c>
      <c r="J33" s="38">
        <f t="shared" si="26"/>
        <v>8.8023952095808392E-2</v>
      </c>
      <c r="K33" s="38">
        <f t="shared" si="26"/>
        <v>0.11736526946107785</v>
      </c>
      <c r="L33" s="38">
        <f t="shared" si="26"/>
        <v>0.1467065868263473</v>
      </c>
      <c r="M33" s="38">
        <f t="shared" si="26"/>
        <v>0.17604790419161678</v>
      </c>
      <c r="N33" s="38">
        <f t="shared" si="26"/>
        <v>0.17604790419161678</v>
      </c>
      <c r="O33" s="38">
        <f t="shared" si="26"/>
        <v>0.17604790419161678</v>
      </c>
      <c r="P33" s="38">
        <f t="shared" si="26"/>
        <v>0.17604790419161678</v>
      </c>
      <c r="Q33" s="38">
        <f t="shared" si="26"/>
        <v>0.20538922155688624</v>
      </c>
      <c r="R33" s="38">
        <f t="shared" si="26"/>
        <v>0.20538922155688624</v>
      </c>
      <c r="S33" s="38">
        <f t="shared" si="26"/>
        <v>0.20538922155688624</v>
      </c>
      <c r="T33" s="38">
        <f t="shared" si="26"/>
        <v>0.20538922155688624</v>
      </c>
      <c r="U33" s="38">
        <f t="shared" si="26"/>
        <v>0.20538922155688624</v>
      </c>
      <c r="V33" s="38">
        <f t="shared" si="26"/>
        <v>0.20538922155688624</v>
      </c>
      <c r="W33" s="38">
        <f t="shared" si="26"/>
        <v>0.20538922155688624</v>
      </c>
      <c r="X33" s="38">
        <f t="shared" si="26"/>
        <v>0.20538922155688624</v>
      </c>
      <c r="Y33" s="38">
        <f t="shared" si="26"/>
        <v>0.20538922155688624</v>
      </c>
      <c r="Z33" s="38">
        <f t="shared" si="26"/>
        <v>0.17604790419161678</v>
      </c>
      <c r="AA33" s="38">
        <f t="shared" si="26"/>
        <v>0.17604790419161678</v>
      </c>
      <c r="AB33" s="38">
        <f t="shared" si="26"/>
        <v>0.17604790419161678</v>
      </c>
      <c r="AC33" s="38">
        <f t="shared" si="26"/>
        <v>0.17604790419161678</v>
      </c>
      <c r="AD33" s="38">
        <f t="shared" si="26"/>
        <v>0.1467065868263473</v>
      </c>
      <c r="AE33" s="38">
        <f t="shared" si="26"/>
        <v>0.11736526946107785</v>
      </c>
      <c r="AF33" s="38">
        <f t="shared" si="26"/>
        <v>8.8023952095808392E-2</v>
      </c>
      <c r="AG33" s="38">
        <f t="shared" si="26"/>
        <v>5.8682634730538925E-2</v>
      </c>
      <c r="AH33" s="38">
        <f t="shared" si="26"/>
        <v>4.4011976047904196E-2</v>
      </c>
      <c r="AI33" s="38">
        <f t="shared" si="26"/>
        <v>2.9341317365269463E-2</v>
      </c>
      <c r="AJ33" s="38">
        <f t="shared" si="26"/>
        <v>2.3473053892215566E-2</v>
      </c>
      <c r="AK33" s="38">
        <f t="shared" si="26"/>
        <v>1.4670658682634731E-2</v>
      </c>
      <c r="AL33" s="38">
        <f t="shared" si="26"/>
        <v>1.1736526946107783E-2</v>
      </c>
      <c r="AM33" s="38">
        <f t="shared" si="26"/>
        <v>8.8023952095808364E-3</v>
      </c>
      <c r="AN33" s="38">
        <f t="shared" si="26"/>
        <v>0</v>
      </c>
    </row>
    <row r="34" spans="1:41" x14ac:dyDescent="0.2">
      <c r="B34" s="38">
        <f t="shared" ref="B34:AN34" si="27">B25*0.7</f>
        <v>0</v>
      </c>
      <c r="C34" s="38">
        <f t="shared" si="27"/>
        <v>0</v>
      </c>
      <c r="D34" s="38">
        <f t="shared" si="27"/>
        <v>8.8023952095808364E-3</v>
      </c>
      <c r="E34" s="38">
        <f t="shared" si="27"/>
        <v>1.1736526946107783E-2</v>
      </c>
      <c r="F34" s="38">
        <f t="shared" si="27"/>
        <v>1.4670658682634731E-2</v>
      </c>
      <c r="G34" s="38">
        <f t="shared" si="27"/>
        <v>2.3473053892215566E-2</v>
      </c>
      <c r="H34" s="38">
        <f t="shared" si="27"/>
        <v>2.9341317365269463E-2</v>
      </c>
      <c r="I34" s="38">
        <f t="shared" si="27"/>
        <v>4.4011976047904196E-2</v>
      </c>
      <c r="J34" s="38">
        <f t="shared" si="27"/>
        <v>5.8682634730538925E-2</v>
      </c>
      <c r="K34" s="38">
        <f t="shared" si="27"/>
        <v>8.8023952095808392E-2</v>
      </c>
      <c r="L34" s="38">
        <f t="shared" si="27"/>
        <v>0.11736526946107785</v>
      </c>
      <c r="M34" s="38">
        <f t="shared" si="27"/>
        <v>0.1467065868263473</v>
      </c>
      <c r="N34" s="38">
        <f t="shared" si="27"/>
        <v>0.1467065868263473</v>
      </c>
      <c r="O34" s="38">
        <f t="shared" si="27"/>
        <v>0.1467065868263473</v>
      </c>
      <c r="P34" s="38">
        <f t="shared" si="27"/>
        <v>0.1467065868263473</v>
      </c>
      <c r="Q34" s="38">
        <f t="shared" si="27"/>
        <v>0.17604790419161678</v>
      </c>
      <c r="R34" s="38">
        <f t="shared" si="27"/>
        <v>0.17604790419161678</v>
      </c>
      <c r="S34" s="38">
        <f t="shared" si="27"/>
        <v>0.17604790419161678</v>
      </c>
      <c r="T34" s="38">
        <f t="shared" si="27"/>
        <v>0.17604790419161678</v>
      </c>
      <c r="U34" s="38">
        <f t="shared" si="27"/>
        <v>0.17604790419161678</v>
      </c>
      <c r="V34" s="38">
        <f t="shared" si="27"/>
        <v>0.17604790419161678</v>
      </c>
      <c r="W34" s="38">
        <f t="shared" si="27"/>
        <v>0.17604790419161678</v>
      </c>
      <c r="X34" s="38">
        <f t="shared" si="27"/>
        <v>0.17604790419161678</v>
      </c>
      <c r="Y34" s="38">
        <f t="shared" si="27"/>
        <v>0.17604790419161678</v>
      </c>
      <c r="Z34" s="38">
        <f t="shared" si="27"/>
        <v>0.1467065868263473</v>
      </c>
      <c r="AA34" s="38">
        <f t="shared" si="27"/>
        <v>0.1467065868263473</v>
      </c>
      <c r="AB34" s="38">
        <f t="shared" si="27"/>
        <v>0.1467065868263473</v>
      </c>
      <c r="AC34" s="38">
        <f t="shared" si="27"/>
        <v>0.1467065868263473</v>
      </c>
      <c r="AD34" s="38">
        <f t="shared" si="27"/>
        <v>0.11736526946107785</v>
      </c>
      <c r="AE34" s="38">
        <f t="shared" si="27"/>
        <v>8.8023952095808392E-2</v>
      </c>
      <c r="AF34" s="38">
        <f t="shared" si="27"/>
        <v>5.8682634730538925E-2</v>
      </c>
      <c r="AG34" s="38">
        <f t="shared" si="27"/>
        <v>4.4011976047904196E-2</v>
      </c>
      <c r="AH34" s="38">
        <f t="shared" si="27"/>
        <v>2.9341317365269463E-2</v>
      </c>
      <c r="AI34" s="38">
        <f t="shared" si="27"/>
        <v>2.3473053892215566E-2</v>
      </c>
      <c r="AJ34" s="38">
        <f t="shared" si="27"/>
        <v>1.4670658682634731E-2</v>
      </c>
      <c r="AK34" s="38">
        <f t="shared" si="27"/>
        <v>1.1736526946107783E-2</v>
      </c>
      <c r="AL34" s="38">
        <f t="shared" si="27"/>
        <v>8.8023952095808364E-3</v>
      </c>
      <c r="AM34" s="38">
        <f t="shared" si="27"/>
        <v>0</v>
      </c>
      <c r="AN34" s="38">
        <f t="shared" si="27"/>
        <v>0</v>
      </c>
    </row>
    <row r="35" spans="1:41" x14ac:dyDescent="0.2">
      <c r="B35" s="38">
        <f t="shared" ref="B35:AN35" si="28">B26*0.7</f>
        <v>0</v>
      </c>
      <c r="C35" s="38">
        <f t="shared" si="28"/>
        <v>0</v>
      </c>
      <c r="D35" s="38">
        <f t="shared" si="28"/>
        <v>0</v>
      </c>
      <c r="E35" s="38">
        <f t="shared" si="28"/>
        <v>1.0059880239520957E-2</v>
      </c>
      <c r="F35" s="38">
        <f t="shared" si="28"/>
        <v>1.3413173652694612E-2</v>
      </c>
      <c r="G35" s="38">
        <f t="shared" si="28"/>
        <v>1.6766467065868262E-2</v>
      </c>
      <c r="H35" s="38">
        <f t="shared" si="28"/>
        <v>2.6826347305389225E-2</v>
      </c>
      <c r="I35" s="38">
        <f t="shared" si="28"/>
        <v>3.3532934131736525E-2</v>
      </c>
      <c r="J35" s="38">
        <f t="shared" si="28"/>
        <v>5.0299401197604787E-2</v>
      </c>
      <c r="K35" s="38">
        <f t="shared" si="28"/>
        <v>6.706586826347305E-2</v>
      </c>
      <c r="L35" s="38">
        <f t="shared" si="28"/>
        <v>0.10059880239520957</v>
      </c>
      <c r="M35" s="38">
        <f t="shared" si="28"/>
        <v>0.1341317365269461</v>
      </c>
      <c r="N35" s="38">
        <f t="shared" si="28"/>
        <v>0.1341317365269461</v>
      </c>
      <c r="O35" s="38">
        <f t="shared" si="28"/>
        <v>0.1341317365269461</v>
      </c>
      <c r="P35" s="38">
        <f t="shared" si="28"/>
        <v>0.1341317365269461</v>
      </c>
      <c r="Q35" s="38">
        <f t="shared" si="28"/>
        <v>0.16766467065868262</v>
      </c>
      <c r="R35" s="38">
        <f t="shared" si="28"/>
        <v>0.16766467065868262</v>
      </c>
      <c r="S35" s="38">
        <f t="shared" si="28"/>
        <v>0.16766467065868262</v>
      </c>
      <c r="T35" s="38">
        <f t="shared" si="28"/>
        <v>0.16766467065868262</v>
      </c>
      <c r="U35" s="38">
        <f t="shared" si="28"/>
        <v>0.16766467065868262</v>
      </c>
      <c r="V35" s="38">
        <f t="shared" si="28"/>
        <v>0.16766467065868262</v>
      </c>
      <c r="W35" s="38">
        <f t="shared" si="28"/>
        <v>0.16766467065868262</v>
      </c>
      <c r="X35" s="38">
        <f t="shared" si="28"/>
        <v>0.16766467065868262</v>
      </c>
      <c r="Y35" s="38">
        <f t="shared" si="28"/>
        <v>0.16766467065868262</v>
      </c>
      <c r="Z35" s="38">
        <f t="shared" si="28"/>
        <v>0.1341317365269461</v>
      </c>
      <c r="AA35" s="38">
        <f t="shared" si="28"/>
        <v>0.1341317365269461</v>
      </c>
      <c r="AB35" s="38">
        <f t="shared" si="28"/>
        <v>0.1341317365269461</v>
      </c>
      <c r="AC35" s="38">
        <f t="shared" si="28"/>
        <v>0.1341317365269461</v>
      </c>
      <c r="AD35" s="38">
        <f t="shared" si="28"/>
        <v>0.10059880239520957</v>
      </c>
      <c r="AE35" s="38">
        <f t="shared" si="28"/>
        <v>6.706586826347305E-2</v>
      </c>
      <c r="AF35" s="38">
        <f t="shared" si="28"/>
        <v>5.0299401197604787E-2</v>
      </c>
      <c r="AG35" s="38">
        <f t="shared" si="28"/>
        <v>3.3532934131736525E-2</v>
      </c>
      <c r="AH35" s="38">
        <f t="shared" si="28"/>
        <v>2.6826347305389225E-2</v>
      </c>
      <c r="AI35" s="38">
        <f t="shared" si="28"/>
        <v>1.6766467065868262E-2</v>
      </c>
      <c r="AJ35" s="38">
        <f t="shared" si="28"/>
        <v>1.3413173652694612E-2</v>
      </c>
      <c r="AK35" s="38">
        <f t="shared" si="28"/>
        <v>1.0059880239520957E-2</v>
      </c>
      <c r="AL35" s="38">
        <f t="shared" si="28"/>
        <v>0</v>
      </c>
      <c r="AM35" s="38">
        <f t="shared" si="28"/>
        <v>0</v>
      </c>
      <c r="AN35" s="38">
        <f t="shared" si="28"/>
        <v>0</v>
      </c>
    </row>
    <row r="36" spans="1:41" x14ac:dyDescent="0.2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0</v>
      </c>
      <c r="H36" s="38">
        <f t="shared" si="29"/>
        <v>0</v>
      </c>
      <c r="I36" s="38">
        <f t="shared" si="29"/>
        <v>0</v>
      </c>
      <c r="J36" s="38">
        <f t="shared" si="29"/>
        <v>0</v>
      </c>
      <c r="K36" s="38">
        <f t="shared" si="29"/>
        <v>0</v>
      </c>
      <c r="L36" s="38">
        <f t="shared" si="29"/>
        <v>0</v>
      </c>
      <c r="M36" s="38">
        <f t="shared" si="29"/>
        <v>0</v>
      </c>
      <c r="N36" s="38">
        <f t="shared" si="29"/>
        <v>0</v>
      </c>
      <c r="O36" s="38">
        <f t="shared" si="29"/>
        <v>0</v>
      </c>
      <c r="P36" s="38">
        <f t="shared" si="29"/>
        <v>0</v>
      </c>
      <c r="Q36" s="38">
        <f t="shared" si="29"/>
        <v>0</v>
      </c>
      <c r="R36" s="38">
        <f t="shared" si="29"/>
        <v>0</v>
      </c>
      <c r="S36" s="38">
        <f t="shared" si="29"/>
        <v>0</v>
      </c>
      <c r="T36" s="38">
        <f t="shared" si="29"/>
        <v>0</v>
      </c>
      <c r="U36" s="38">
        <f t="shared" si="29"/>
        <v>0</v>
      </c>
      <c r="V36" s="38">
        <f t="shared" si="29"/>
        <v>0</v>
      </c>
      <c r="W36" s="38">
        <f t="shared" si="29"/>
        <v>0</v>
      </c>
      <c r="X36" s="38">
        <f t="shared" si="29"/>
        <v>0</v>
      </c>
      <c r="Y36" s="38">
        <f t="shared" si="29"/>
        <v>0</v>
      </c>
      <c r="Z36" s="38">
        <f t="shared" si="29"/>
        <v>0</v>
      </c>
      <c r="AA36" s="38">
        <f t="shared" si="29"/>
        <v>0</v>
      </c>
      <c r="AB36" s="38">
        <f t="shared" si="29"/>
        <v>0</v>
      </c>
      <c r="AC36" s="38">
        <f t="shared" si="29"/>
        <v>0</v>
      </c>
      <c r="AD36" s="38">
        <f t="shared" si="29"/>
        <v>0</v>
      </c>
      <c r="AE36" s="38">
        <f t="shared" si="29"/>
        <v>0</v>
      </c>
      <c r="AF36" s="38">
        <f t="shared" si="29"/>
        <v>0</v>
      </c>
      <c r="AG36" s="38">
        <f t="shared" si="29"/>
        <v>0</v>
      </c>
      <c r="AH36" s="38">
        <f t="shared" si="29"/>
        <v>0</v>
      </c>
      <c r="AI36" s="38">
        <f t="shared" si="29"/>
        <v>0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.5" thickBot="1" x14ac:dyDescent="0.25">
      <c r="A38" s="63" t="s">
        <v>139</v>
      </c>
      <c r="B38" s="38">
        <f>SUM(B30:B37)</f>
        <v>1.0479041916167666E-2</v>
      </c>
      <c r="C38" s="38">
        <f t="shared" ref="C38:AN38" si="31">SUM(C30:C37)</f>
        <v>5.239520958083832E-2</v>
      </c>
      <c r="D38" s="38">
        <f t="shared" si="31"/>
        <v>7.0838323353293403E-2</v>
      </c>
      <c r="E38" s="38">
        <f t="shared" si="31"/>
        <v>0.10898203592814372</v>
      </c>
      <c r="F38" s="38">
        <f t="shared" si="31"/>
        <v>0.15005988023952097</v>
      </c>
      <c r="G38" s="38">
        <f t="shared" si="31"/>
        <v>0.21209580838323355</v>
      </c>
      <c r="H38" s="38">
        <f t="shared" si="31"/>
        <v>0.29718562874251503</v>
      </c>
      <c r="I38" s="38">
        <f t="shared" si="31"/>
        <v>0.40029940119760477</v>
      </c>
      <c r="J38" s="38">
        <f t="shared" si="31"/>
        <v>0.52814371257485027</v>
      </c>
      <c r="K38" s="38">
        <f t="shared" si="31"/>
        <v>0.67065868263473061</v>
      </c>
      <c r="L38" s="38">
        <f t="shared" si="31"/>
        <v>0.8299401197604791</v>
      </c>
      <c r="M38" s="38">
        <f t="shared" si="31"/>
        <v>0.98922155688622748</v>
      </c>
      <c r="N38" s="38">
        <f t="shared" si="31"/>
        <v>1.0101796407185628</v>
      </c>
      <c r="O38" s="38">
        <f t="shared" si="31"/>
        <v>1.0101796407185628</v>
      </c>
      <c r="P38" s="38">
        <f t="shared" si="31"/>
        <v>1.0101796407185628</v>
      </c>
      <c r="Q38" s="38">
        <f t="shared" si="31"/>
        <v>1.148502994011976</v>
      </c>
      <c r="R38" s="38">
        <f t="shared" si="31"/>
        <v>1.148502994011976</v>
      </c>
      <c r="S38" s="38">
        <f t="shared" si="31"/>
        <v>1.148502994011976</v>
      </c>
      <c r="T38" s="38">
        <f t="shared" si="31"/>
        <v>1.148502994011976</v>
      </c>
      <c r="U38" s="38">
        <f t="shared" si="31"/>
        <v>1.148502994011976</v>
      </c>
      <c r="V38" s="38">
        <f t="shared" si="31"/>
        <v>1.148502994011976</v>
      </c>
      <c r="W38" s="38">
        <f t="shared" si="31"/>
        <v>1.148502994011976</v>
      </c>
      <c r="X38" s="38">
        <f t="shared" si="31"/>
        <v>1.148502994011976</v>
      </c>
      <c r="Y38" s="38">
        <f t="shared" si="31"/>
        <v>1.148502994011976</v>
      </c>
      <c r="Z38" s="38">
        <f t="shared" si="31"/>
        <v>1.0101796407185628</v>
      </c>
      <c r="AA38" s="38">
        <f t="shared" si="31"/>
        <v>1.0101796407185628</v>
      </c>
      <c r="AB38" s="38">
        <f t="shared" si="31"/>
        <v>1.0101796407185628</v>
      </c>
      <c r="AC38" s="38">
        <f t="shared" si="31"/>
        <v>0.98922155688622748</v>
      </c>
      <c r="AD38" s="38">
        <f t="shared" si="31"/>
        <v>0.8299401197604791</v>
      </c>
      <c r="AE38" s="38">
        <f t="shared" si="31"/>
        <v>0.67065868263473061</v>
      </c>
      <c r="AF38" s="38">
        <f t="shared" si="31"/>
        <v>0.52814371257485027</v>
      </c>
      <c r="AG38" s="38">
        <f t="shared" si="31"/>
        <v>0.40029940119760477</v>
      </c>
      <c r="AH38" s="38">
        <f t="shared" si="31"/>
        <v>0.29718562874251503</v>
      </c>
      <c r="AI38" s="38">
        <f t="shared" si="31"/>
        <v>0.21209580838323355</v>
      </c>
      <c r="AJ38" s="38">
        <f t="shared" si="31"/>
        <v>0.15005988023952097</v>
      </c>
      <c r="AK38" s="38">
        <f t="shared" si="31"/>
        <v>0.10898203592814372</v>
      </c>
      <c r="AL38" s="38">
        <f t="shared" si="31"/>
        <v>7.0838323353293403E-2</v>
      </c>
      <c r="AM38" s="38">
        <f t="shared" si="31"/>
        <v>4.6107784431137722E-2</v>
      </c>
      <c r="AN38" s="38">
        <f t="shared" si="31"/>
        <v>1.0479041916167666E-2</v>
      </c>
      <c r="AO38" s="38">
        <f>SUM(B38:AN38)</f>
        <v>25.031916167664658</v>
      </c>
    </row>
    <row r="39" spans="1:41" ht="13.5" thickBot="1" x14ac:dyDescent="0.25">
      <c r="A39" s="63"/>
      <c r="B39" s="38"/>
      <c r="C39" s="38"/>
      <c r="D39" s="338">
        <f>AVERAGE(D38:H38)</f>
        <v>0.16783233532934133</v>
      </c>
      <c r="E39" s="339"/>
      <c r="F39" s="339"/>
      <c r="G39" s="339"/>
      <c r="H39" s="340"/>
      <c r="I39" s="338">
        <f>AVERAGE(I38:M38)</f>
        <v>0.68365269461077838</v>
      </c>
      <c r="J39" s="339"/>
      <c r="K39" s="339"/>
      <c r="L39" s="339"/>
      <c r="M39" s="340"/>
      <c r="N39" s="338">
        <f>AVERAGE(N38:R38)</f>
        <v>1.065508982035928</v>
      </c>
      <c r="O39" s="339"/>
      <c r="P39" s="339"/>
      <c r="Q39" s="339"/>
      <c r="R39" s="340"/>
      <c r="S39" s="338">
        <f>AVERAGE(S38:W38)</f>
        <v>1.148502994011976</v>
      </c>
      <c r="T39" s="339"/>
      <c r="U39" s="339"/>
      <c r="V39" s="339"/>
      <c r="W39" s="340"/>
      <c r="X39" s="338">
        <f>AVERAGE(X38:AB38)</f>
        <v>1.065508982035928</v>
      </c>
      <c r="Y39" s="339"/>
      <c r="Z39" s="339"/>
      <c r="AA39" s="339"/>
      <c r="AB39" s="340"/>
      <c r="AC39" s="338">
        <f>AVERAGE(AC38:AG38)</f>
        <v>0.68365269461077838</v>
      </c>
      <c r="AD39" s="339"/>
      <c r="AE39" s="339"/>
      <c r="AF39" s="339"/>
      <c r="AG39" s="340"/>
      <c r="AH39" s="338">
        <f>AVERAGE(AH38:AL38)</f>
        <v>0.16783233532934133</v>
      </c>
      <c r="AI39" s="339"/>
      <c r="AJ39" s="339"/>
      <c r="AK39" s="339"/>
      <c r="AL39" s="340"/>
      <c r="AM39" s="38"/>
      <c r="AN39" s="38"/>
      <c r="AO39" s="38"/>
    </row>
    <row r="41" spans="1:41" x14ac:dyDescent="0.2">
      <c r="A41">
        <f>'Pattern Design'!G21</f>
        <v>5</v>
      </c>
      <c r="B41" s="64">
        <f>'Pattern Design'!C29</f>
        <v>5</v>
      </c>
      <c r="C41" s="64">
        <f>'Pattern Design'!D29</f>
        <v>8</v>
      </c>
      <c r="D41" s="64">
        <f>'Pattern Design'!E29</f>
        <v>10</v>
      </c>
      <c r="E41" s="64">
        <f>'Pattern Design'!F29</f>
        <v>15</v>
      </c>
      <c r="F41" s="64">
        <f>'Pattern Design'!G29</f>
        <v>20</v>
      </c>
      <c r="G41" s="64">
        <f>'Pattern Design'!H29</f>
        <v>30</v>
      </c>
      <c r="H41" s="64">
        <f>'Pattern Design'!I29</f>
        <v>40</v>
      </c>
      <c r="I41" s="64">
        <f>'Pattern Design'!J29</f>
        <v>50</v>
      </c>
      <c r="J41" s="64">
        <f>'Pattern Design'!K29</f>
        <v>60</v>
      </c>
      <c r="K41" s="64">
        <f>'Pattern Design'!L29</f>
        <v>70</v>
      </c>
      <c r="L41" s="64">
        <f>'Pattern Design'!M29</f>
        <v>80</v>
      </c>
      <c r="M41" s="64">
        <f>'Pattern Design'!N29</f>
        <v>90</v>
      </c>
      <c r="N41" s="64">
        <f>'Pattern Design'!O29</f>
        <v>100</v>
      </c>
      <c r="O41" s="64">
        <f>'Pattern Design'!P29</f>
        <v>100</v>
      </c>
      <c r="P41" s="64">
        <f>'Pattern Design'!Q29</f>
        <v>100</v>
      </c>
      <c r="Q41" s="64">
        <f>'Pattern Design'!R29</f>
        <v>100</v>
      </c>
      <c r="R41" s="64">
        <f>'Pattern Design'!S29</f>
        <v>100</v>
      </c>
      <c r="S41" s="64">
        <f>'Pattern Design'!T29</f>
        <v>100</v>
      </c>
      <c r="T41" s="64">
        <f>'Pattern Design'!U29</f>
        <v>100</v>
      </c>
      <c r="U41" s="64">
        <f>'Pattern Design'!V29</f>
        <v>100</v>
      </c>
      <c r="V41" s="64">
        <f>'Pattern Design'!W29</f>
        <v>100</v>
      </c>
      <c r="W41" s="64">
        <f>'Pattern Design'!X29</f>
        <v>100</v>
      </c>
      <c r="X41" s="64">
        <f>'Pattern Design'!Y29</f>
        <v>100</v>
      </c>
      <c r="Y41" s="64">
        <f>'Pattern Design'!Z29</f>
        <v>100</v>
      </c>
      <c r="Z41" s="64">
        <f>'Pattern Design'!AA29</f>
        <v>100</v>
      </c>
      <c r="AA41" s="64">
        <f>'Pattern Design'!AB29</f>
        <v>100</v>
      </c>
      <c r="AB41" s="64">
        <f>'Pattern Design'!AC29</f>
        <v>100</v>
      </c>
      <c r="AC41" s="64">
        <f>'Pattern Design'!AD29</f>
        <v>90</v>
      </c>
      <c r="AD41" s="64">
        <f>'Pattern Design'!AE29</f>
        <v>80</v>
      </c>
      <c r="AE41" s="64">
        <f>'Pattern Design'!AF29</f>
        <v>70</v>
      </c>
      <c r="AF41" s="64">
        <f>'Pattern Design'!AG29</f>
        <v>60</v>
      </c>
      <c r="AG41" s="64">
        <f>'Pattern Design'!AH29</f>
        <v>50</v>
      </c>
      <c r="AH41" s="64">
        <f>'Pattern Design'!AI29</f>
        <v>40</v>
      </c>
      <c r="AI41" s="64">
        <f>'Pattern Design'!AJ29</f>
        <v>30</v>
      </c>
      <c r="AJ41" s="64">
        <f>'Pattern Design'!AK29</f>
        <v>20</v>
      </c>
      <c r="AK41" s="64">
        <f>'Pattern Design'!AL29</f>
        <v>15</v>
      </c>
      <c r="AL41" s="64">
        <f>'Pattern Design'!AM29</f>
        <v>10</v>
      </c>
      <c r="AM41" s="64">
        <f>'Pattern Design'!AN29</f>
        <v>8</v>
      </c>
      <c r="AN41" s="64">
        <f>'Pattern Design'!AO29</f>
        <v>5</v>
      </c>
    </row>
    <row r="42" spans="1:41" x14ac:dyDescent="0.2">
      <c r="A42">
        <f>'Pattern Design'!K21</f>
        <v>10</v>
      </c>
      <c r="B42" s="64">
        <f>'Pattern Design'!C30</f>
        <v>0</v>
      </c>
      <c r="C42" s="64">
        <f>'Pattern Design'!D30</f>
        <v>8</v>
      </c>
      <c r="D42" s="64">
        <f>'Pattern Design'!E30</f>
        <v>8</v>
      </c>
      <c r="E42" s="64">
        <f>'Pattern Design'!F30</f>
        <v>10</v>
      </c>
      <c r="F42" s="64">
        <f>'Pattern Design'!G30</f>
        <v>15</v>
      </c>
      <c r="G42" s="64">
        <f>'Pattern Design'!H30</f>
        <v>20</v>
      </c>
      <c r="H42" s="64">
        <f>'Pattern Design'!I30</f>
        <v>30</v>
      </c>
      <c r="I42" s="64">
        <f>'Pattern Design'!J30</f>
        <v>40</v>
      </c>
      <c r="J42" s="64">
        <f>'Pattern Design'!K30</f>
        <v>50</v>
      </c>
      <c r="K42" s="64">
        <f>'Pattern Design'!L30</f>
        <v>60</v>
      </c>
      <c r="L42" s="64">
        <f>'Pattern Design'!M30</f>
        <v>70</v>
      </c>
      <c r="M42" s="64">
        <f>'Pattern Design'!N30</f>
        <v>80</v>
      </c>
      <c r="N42" s="64">
        <f>'Pattern Design'!O30</f>
        <v>80</v>
      </c>
      <c r="O42" s="64">
        <f>'Pattern Design'!P30</f>
        <v>80</v>
      </c>
      <c r="P42" s="64">
        <f>'Pattern Design'!Q30</f>
        <v>80</v>
      </c>
      <c r="Q42" s="64">
        <f>'Pattern Design'!R30</f>
        <v>90</v>
      </c>
      <c r="R42" s="64">
        <f>'Pattern Design'!S30</f>
        <v>90</v>
      </c>
      <c r="S42" s="64">
        <f>'Pattern Design'!T30</f>
        <v>90</v>
      </c>
      <c r="T42" s="64">
        <f>'Pattern Design'!U30</f>
        <v>90</v>
      </c>
      <c r="U42" s="64">
        <f>'Pattern Design'!V30</f>
        <v>90</v>
      </c>
      <c r="V42" s="64">
        <f>'Pattern Design'!W30</f>
        <v>90</v>
      </c>
      <c r="W42" s="64">
        <f>'Pattern Design'!X30</f>
        <v>90</v>
      </c>
      <c r="X42" s="64">
        <f>'Pattern Design'!Y30</f>
        <v>90</v>
      </c>
      <c r="Y42" s="64">
        <f>'Pattern Design'!Z30</f>
        <v>90</v>
      </c>
      <c r="Z42" s="64">
        <f>'Pattern Design'!AA30</f>
        <v>80</v>
      </c>
      <c r="AA42" s="64">
        <f>'Pattern Design'!AB30</f>
        <v>80</v>
      </c>
      <c r="AB42" s="64">
        <f>'Pattern Design'!AC30</f>
        <v>80</v>
      </c>
      <c r="AC42" s="64">
        <f>'Pattern Design'!AD30</f>
        <v>80</v>
      </c>
      <c r="AD42" s="64">
        <f>'Pattern Design'!AE30</f>
        <v>70</v>
      </c>
      <c r="AE42" s="64">
        <f>'Pattern Design'!AF30</f>
        <v>60</v>
      </c>
      <c r="AF42" s="64">
        <f>'Pattern Design'!AG30</f>
        <v>50</v>
      </c>
      <c r="AG42" s="64">
        <f>'Pattern Design'!AH30</f>
        <v>40</v>
      </c>
      <c r="AH42" s="64">
        <f>'Pattern Design'!AI30</f>
        <v>30</v>
      </c>
      <c r="AI42" s="64">
        <f>'Pattern Design'!AJ30</f>
        <v>20</v>
      </c>
      <c r="AJ42" s="64">
        <f>'Pattern Design'!AK30</f>
        <v>15</v>
      </c>
      <c r="AK42" s="64">
        <f>'Pattern Design'!AL30</f>
        <v>10</v>
      </c>
      <c r="AL42" s="64">
        <f>'Pattern Design'!AM30</f>
        <v>8</v>
      </c>
      <c r="AM42" s="64">
        <f>'Pattern Design'!AN30</f>
        <v>5</v>
      </c>
      <c r="AN42" s="64">
        <f>'Pattern Design'!AO30</f>
        <v>0</v>
      </c>
    </row>
    <row r="43" spans="1:41" x14ac:dyDescent="0.2">
      <c r="A43">
        <f>'Pattern Design'!O21</f>
        <v>16</v>
      </c>
      <c r="B43" s="64">
        <f>'Pattern Design'!C31</f>
        <v>0</v>
      </c>
      <c r="C43" s="64">
        <f>'Pattern Design'!D31</f>
        <v>4</v>
      </c>
      <c r="D43" s="64">
        <f>'Pattern Design'!E31</f>
        <v>5</v>
      </c>
      <c r="E43" s="64">
        <f>'Pattern Design'!F31</f>
        <v>8</v>
      </c>
      <c r="F43" s="64">
        <f>'Pattern Design'!G31</f>
        <v>10</v>
      </c>
      <c r="G43" s="64">
        <f>'Pattern Design'!H31</f>
        <v>15</v>
      </c>
      <c r="H43" s="64">
        <f>'Pattern Design'!I31</f>
        <v>20</v>
      </c>
      <c r="I43" s="64">
        <f>'Pattern Design'!J31</f>
        <v>30</v>
      </c>
      <c r="J43" s="64">
        <f>'Pattern Design'!K31</f>
        <v>40</v>
      </c>
      <c r="K43" s="64">
        <f>'Pattern Design'!L31</f>
        <v>50</v>
      </c>
      <c r="L43" s="64">
        <f>'Pattern Design'!M31</f>
        <v>60</v>
      </c>
      <c r="M43" s="64">
        <f>'Pattern Design'!N31</f>
        <v>70</v>
      </c>
      <c r="N43" s="64">
        <f>'Pattern Design'!O31</f>
        <v>70</v>
      </c>
      <c r="O43" s="64">
        <f>'Pattern Design'!P31</f>
        <v>70</v>
      </c>
      <c r="P43" s="64">
        <f>'Pattern Design'!Q31</f>
        <v>70</v>
      </c>
      <c r="Q43" s="64">
        <f>'Pattern Design'!R31</f>
        <v>80</v>
      </c>
      <c r="R43" s="64">
        <f>'Pattern Design'!S31</f>
        <v>80</v>
      </c>
      <c r="S43" s="64">
        <f>'Pattern Design'!T31</f>
        <v>80</v>
      </c>
      <c r="T43" s="64">
        <f>'Pattern Design'!U31</f>
        <v>80</v>
      </c>
      <c r="U43" s="64">
        <f>'Pattern Design'!V31</f>
        <v>80</v>
      </c>
      <c r="V43" s="64">
        <f>'Pattern Design'!W31</f>
        <v>80</v>
      </c>
      <c r="W43" s="64">
        <f>'Pattern Design'!X31</f>
        <v>80</v>
      </c>
      <c r="X43" s="64">
        <f>'Pattern Design'!Y31</f>
        <v>80</v>
      </c>
      <c r="Y43" s="64">
        <f>'Pattern Design'!Z31</f>
        <v>80</v>
      </c>
      <c r="Z43" s="64">
        <f>'Pattern Design'!AA31</f>
        <v>70</v>
      </c>
      <c r="AA43" s="64">
        <f>'Pattern Design'!AB31</f>
        <v>70</v>
      </c>
      <c r="AB43" s="64">
        <f>'Pattern Design'!AC31</f>
        <v>70</v>
      </c>
      <c r="AC43" s="64">
        <f>'Pattern Design'!AD31</f>
        <v>70</v>
      </c>
      <c r="AD43" s="64">
        <f>'Pattern Design'!AE31</f>
        <v>60</v>
      </c>
      <c r="AE43" s="64">
        <f>'Pattern Design'!AF31</f>
        <v>50</v>
      </c>
      <c r="AF43" s="64">
        <f>'Pattern Design'!AG31</f>
        <v>40</v>
      </c>
      <c r="AG43" s="64">
        <f>'Pattern Design'!AH31</f>
        <v>30</v>
      </c>
      <c r="AH43" s="64">
        <f>'Pattern Design'!AI31</f>
        <v>20</v>
      </c>
      <c r="AI43" s="64">
        <f>'Pattern Design'!AJ31</f>
        <v>15</v>
      </c>
      <c r="AJ43" s="64">
        <f>'Pattern Design'!AK31</f>
        <v>10</v>
      </c>
      <c r="AK43" s="64">
        <f>'Pattern Design'!AL31</f>
        <v>8</v>
      </c>
      <c r="AL43" s="64">
        <f>'Pattern Design'!AM31</f>
        <v>5</v>
      </c>
      <c r="AM43" s="64">
        <f>'Pattern Design'!AN31</f>
        <v>4</v>
      </c>
      <c r="AN43" s="64">
        <f>'Pattern Design'!AO31</f>
        <v>0</v>
      </c>
    </row>
    <row r="44" spans="1:41" x14ac:dyDescent="0.2">
      <c r="A44">
        <f>'Pattern Design'!S21</f>
        <v>23</v>
      </c>
      <c r="B44" s="64">
        <f>'Pattern Design'!C32</f>
        <v>0</v>
      </c>
      <c r="C44" s="64">
        <f>'Pattern Design'!D32</f>
        <v>3</v>
      </c>
      <c r="D44" s="64">
        <f>'Pattern Design'!E32</f>
        <v>4</v>
      </c>
      <c r="E44" s="64">
        <f>'Pattern Design'!F32</f>
        <v>5</v>
      </c>
      <c r="F44" s="64">
        <f>'Pattern Design'!G32</f>
        <v>8</v>
      </c>
      <c r="G44" s="64">
        <f>'Pattern Design'!H32</f>
        <v>10</v>
      </c>
      <c r="H44" s="64">
        <f>'Pattern Design'!I32</f>
        <v>15</v>
      </c>
      <c r="I44" s="64">
        <f>'Pattern Design'!J32</f>
        <v>20</v>
      </c>
      <c r="J44" s="64">
        <f>'Pattern Design'!K32</f>
        <v>30</v>
      </c>
      <c r="K44" s="64">
        <f>'Pattern Design'!L32</f>
        <v>40</v>
      </c>
      <c r="L44" s="64">
        <f>'Pattern Design'!M32</f>
        <v>50</v>
      </c>
      <c r="M44" s="64">
        <f>'Pattern Design'!N32</f>
        <v>60</v>
      </c>
      <c r="N44" s="64">
        <f>'Pattern Design'!O32</f>
        <v>60</v>
      </c>
      <c r="O44" s="64">
        <f>'Pattern Design'!P32</f>
        <v>60</v>
      </c>
      <c r="P44" s="64">
        <f>'Pattern Design'!Q32</f>
        <v>60</v>
      </c>
      <c r="Q44" s="64">
        <f>'Pattern Design'!R32</f>
        <v>70</v>
      </c>
      <c r="R44" s="64">
        <f>'Pattern Design'!S32</f>
        <v>70</v>
      </c>
      <c r="S44" s="64">
        <f>'Pattern Design'!T32</f>
        <v>70</v>
      </c>
      <c r="T44" s="64">
        <f>'Pattern Design'!U32</f>
        <v>70</v>
      </c>
      <c r="U44" s="64">
        <f>'Pattern Design'!V32</f>
        <v>70</v>
      </c>
      <c r="V44" s="64">
        <f>'Pattern Design'!W32</f>
        <v>70</v>
      </c>
      <c r="W44" s="64">
        <f>'Pattern Design'!X32</f>
        <v>70</v>
      </c>
      <c r="X44" s="64">
        <f>'Pattern Design'!Y32</f>
        <v>70</v>
      </c>
      <c r="Y44" s="64">
        <f>'Pattern Design'!Z32</f>
        <v>70</v>
      </c>
      <c r="Z44" s="64">
        <f>'Pattern Design'!AA32</f>
        <v>60</v>
      </c>
      <c r="AA44" s="64">
        <f>'Pattern Design'!AB32</f>
        <v>60</v>
      </c>
      <c r="AB44" s="64">
        <f>'Pattern Design'!AC32</f>
        <v>60</v>
      </c>
      <c r="AC44" s="64">
        <f>'Pattern Design'!AD32</f>
        <v>60</v>
      </c>
      <c r="AD44" s="64">
        <f>'Pattern Design'!AE32</f>
        <v>50</v>
      </c>
      <c r="AE44" s="64">
        <f>'Pattern Design'!AF32</f>
        <v>40</v>
      </c>
      <c r="AF44" s="64">
        <f>'Pattern Design'!AG32</f>
        <v>30</v>
      </c>
      <c r="AG44" s="64">
        <f>'Pattern Design'!AH32</f>
        <v>20</v>
      </c>
      <c r="AH44" s="64">
        <f>'Pattern Design'!AI32</f>
        <v>15</v>
      </c>
      <c r="AI44" s="64">
        <f>'Pattern Design'!AJ32</f>
        <v>10</v>
      </c>
      <c r="AJ44" s="64">
        <f>'Pattern Design'!AK32</f>
        <v>8</v>
      </c>
      <c r="AK44" s="64">
        <f>'Pattern Design'!AL32</f>
        <v>5</v>
      </c>
      <c r="AL44" s="64">
        <f>'Pattern Design'!AM32</f>
        <v>4</v>
      </c>
      <c r="AM44" s="64">
        <f>'Pattern Design'!AN32</f>
        <v>3</v>
      </c>
      <c r="AN44" s="64">
        <f>'Pattern Design'!AO32</f>
        <v>0</v>
      </c>
    </row>
    <row r="45" spans="1:41" x14ac:dyDescent="0.2">
      <c r="A45">
        <f>'Pattern Design'!W21</f>
        <v>30</v>
      </c>
      <c r="B45" s="64">
        <f>'Pattern Design'!C33</f>
        <v>0</v>
      </c>
      <c r="C45" s="64">
        <f>'Pattern Design'!D33</f>
        <v>0</v>
      </c>
      <c r="D45" s="64">
        <f>'Pattern Design'!E33</f>
        <v>3</v>
      </c>
      <c r="E45" s="64">
        <f>'Pattern Design'!F33</f>
        <v>4</v>
      </c>
      <c r="F45" s="64">
        <f>'Pattern Design'!G33</f>
        <v>5</v>
      </c>
      <c r="G45" s="64">
        <f>'Pattern Design'!H33</f>
        <v>8</v>
      </c>
      <c r="H45" s="64">
        <f>'Pattern Design'!I33</f>
        <v>10</v>
      </c>
      <c r="I45" s="64">
        <f>'Pattern Design'!J33</f>
        <v>15</v>
      </c>
      <c r="J45" s="64">
        <f>'Pattern Design'!K33</f>
        <v>20</v>
      </c>
      <c r="K45" s="64">
        <f>'Pattern Design'!L33</f>
        <v>30</v>
      </c>
      <c r="L45" s="64">
        <f>'Pattern Design'!M33</f>
        <v>40</v>
      </c>
      <c r="M45" s="64">
        <f>'Pattern Design'!N33</f>
        <v>50</v>
      </c>
      <c r="N45" s="64">
        <f>'Pattern Design'!O33</f>
        <v>50</v>
      </c>
      <c r="O45" s="64">
        <f>'Pattern Design'!P33</f>
        <v>50</v>
      </c>
      <c r="P45" s="64">
        <f>'Pattern Design'!Q33</f>
        <v>50</v>
      </c>
      <c r="Q45" s="64">
        <f>'Pattern Design'!R33</f>
        <v>60</v>
      </c>
      <c r="R45" s="64">
        <f>'Pattern Design'!S33</f>
        <v>60</v>
      </c>
      <c r="S45" s="64">
        <f>'Pattern Design'!T33</f>
        <v>60</v>
      </c>
      <c r="T45" s="64">
        <f>'Pattern Design'!U33</f>
        <v>60</v>
      </c>
      <c r="U45" s="64">
        <f>'Pattern Design'!V33</f>
        <v>60</v>
      </c>
      <c r="V45" s="64">
        <f>'Pattern Design'!W33</f>
        <v>60</v>
      </c>
      <c r="W45" s="64">
        <f>'Pattern Design'!X33</f>
        <v>60</v>
      </c>
      <c r="X45" s="64">
        <f>'Pattern Design'!Y33</f>
        <v>60</v>
      </c>
      <c r="Y45" s="64">
        <f>'Pattern Design'!Z33</f>
        <v>60</v>
      </c>
      <c r="Z45" s="64">
        <f>'Pattern Design'!AA33</f>
        <v>50</v>
      </c>
      <c r="AA45" s="64">
        <f>'Pattern Design'!AB33</f>
        <v>50</v>
      </c>
      <c r="AB45" s="64">
        <f>'Pattern Design'!AC33</f>
        <v>50</v>
      </c>
      <c r="AC45" s="64">
        <f>'Pattern Design'!AD33</f>
        <v>50</v>
      </c>
      <c r="AD45" s="64">
        <f>'Pattern Design'!AE33</f>
        <v>40</v>
      </c>
      <c r="AE45" s="64">
        <f>'Pattern Design'!AF33</f>
        <v>30</v>
      </c>
      <c r="AF45" s="64">
        <f>'Pattern Design'!AG33</f>
        <v>20</v>
      </c>
      <c r="AG45" s="64">
        <f>'Pattern Design'!AH33</f>
        <v>15</v>
      </c>
      <c r="AH45" s="64">
        <f>'Pattern Design'!AI33</f>
        <v>10</v>
      </c>
      <c r="AI45" s="64">
        <f>'Pattern Design'!AJ33</f>
        <v>8</v>
      </c>
      <c r="AJ45" s="64">
        <f>'Pattern Design'!AK33</f>
        <v>5</v>
      </c>
      <c r="AK45" s="64">
        <f>'Pattern Design'!AL33</f>
        <v>4</v>
      </c>
      <c r="AL45" s="64">
        <f>'Pattern Design'!AM33</f>
        <v>3</v>
      </c>
      <c r="AM45" s="64">
        <f>'Pattern Design'!AN33</f>
        <v>0</v>
      </c>
      <c r="AN45" s="64">
        <f>'Pattern Design'!AO33</f>
        <v>0</v>
      </c>
    </row>
    <row r="46" spans="1:41" x14ac:dyDescent="0.2">
      <c r="A46">
        <f>'Pattern Design'!AA21</f>
        <v>38</v>
      </c>
      <c r="B46" s="64">
        <f>'Pattern Design'!C34</f>
        <v>0</v>
      </c>
      <c r="C46" s="64">
        <f>'Pattern Design'!D34</f>
        <v>0</v>
      </c>
      <c r="D46" s="64">
        <f>'Pattern Design'!E34</f>
        <v>0</v>
      </c>
      <c r="E46" s="64">
        <f>'Pattern Design'!F34</f>
        <v>3</v>
      </c>
      <c r="F46" s="64">
        <f>'Pattern Design'!G34</f>
        <v>4</v>
      </c>
      <c r="G46" s="64">
        <f>'Pattern Design'!H34</f>
        <v>5</v>
      </c>
      <c r="H46" s="64">
        <f>'Pattern Design'!I34</f>
        <v>8</v>
      </c>
      <c r="I46" s="64">
        <f>'Pattern Design'!J34</f>
        <v>10</v>
      </c>
      <c r="J46" s="64">
        <f>'Pattern Design'!K34</f>
        <v>15</v>
      </c>
      <c r="K46" s="64">
        <f>'Pattern Design'!L34</f>
        <v>20</v>
      </c>
      <c r="L46" s="64">
        <f>'Pattern Design'!M34</f>
        <v>30</v>
      </c>
      <c r="M46" s="64">
        <f>'Pattern Design'!N34</f>
        <v>40</v>
      </c>
      <c r="N46" s="64">
        <f>'Pattern Design'!O34</f>
        <v>40</v>
      </c>
      <c r="O46" s="64">
        <f>'Pattern Design'!P34</f>
        <v>40</v>
      </c>
      <c r="P46" s="64">
        <f>'Pattern Design'!Q34</f>
        <v>40</v>
      </c>
      <c r="Q46" s="64">
        <f>'Pattern Design'!R34</f>
        <v>50</v>
      </c>
      <c r="R46" s="64">
        <f>'Pattern Design'!S34</f>
        <v>50</v>
      </c>
      <c r="S46" s="64">
        <f>'Pattern Design'!T34</f>
        <v>50</v>
      </c>
      <c r="T46" s="64">
        <f>'Pattern Design'!U34</f>
        <v>50</v>
      </c>
      <c r="U46" s="64">
        <f>'Pattern Design'!V34</f>
        <v>50</v>
      </c>
      <c r="V46" s="64">
        <f>'Pattern Design'!W34</f>
        <v>50</v>
      </c>
      <c r="W46" s="64">
        <f>'Pattern Design'!X34</f>
        <v>50</v>
      </c>
      <c r="X46" s="64">
        <f>'Pattern Design'!Y34</f>
        <v>50</v>
      </c>
      <c r="Y46" s="64">
        <f>'Pattern Design'!Z34</f>
        <v>50</v>
      </c>
      <c r="Z46" s="64">
        <f>'Pattern Design'!AA34</f>
        <v>40</v>
      </c>
      <c r="AA46" s="64">
        <f>'Pattern Design'!AB34</f>
        <v>40</v>
      </c>
      <c r="AB46" s="64">
        <f>'Pattern Design'!AC34</f>
        <v>40</v>
      </c>
      <c r="AC46" s="64">
        <f>'Pattern Design'!AD34</f>
        <v>40</v>
      </c>
      <c r="AD46" s="64">
        <f>'Pattern Design'!AE34</f>
        <v>30</v>
      </c>
      <c r="AE46" s="64">
        <f>'Pattern Design'!AF34</f>
        <v>20</v>
      </c>
      <c r="AF46" s="64">
        <f>'Pattern Design'!AG34</f>
        <v>15</v>
      </c>
      <c r="AG46" s="64">
        <f>'Pattern Design'!AH34</f>
        <v>10</v>
      </c>
      <c r="AH46" s="64">
        <f>'Pattern Design'!AI34</f>
        <v>8</v>
      </c>
      <c r="AI46" s="64">
        <f>'Pattern Design'!AJ34</f>
        <v>5</v>
      </c>
      <c r="AJ46" s="64">
        <f>'Pattern Design'!AK34</f>
        <v>4</v>
      </c>
      <c r="AK46" s="64">
        <f>'Pattern Design'!AL34</f>
        <v>3</v>
      </c>
      <c r="AL46" s="64">
        <f>'Pattern Design'!AM34</f>
        <v>0</v>
      </c>
      <c r="AM46" s="64">
        <f>'Pattern Design'!AN34</f>
        <v>0</v>
      </c>
      <c r="AN46" s="64">
        <f>'Pattern Design'!AO34</f>
        <v>0</v>
      </c>
    </row>
    <row r="47" spans="1:41" x14ac:dyDescent="0.2">
      <c r="A47">
        <f>'Pattern Design'!AE21</f>
        <v>45</v>
      </c>
      <c r="B47" s="64">
        <f>'Pattern Design'!C35</f>
        <v>0</v>
      </c>
      <c r="C47" s="64">
        <f>'Pattern Design'!D35</f>
        <v>0</v>
      </c>
      <c r="D47" s="64">
        <f>'Pattern Design'!E35</f>
        <v>0</v>
      </c>
      <c r="E47" s="64">
        <f>'Pattern Design'!F35</f>
        <v>0</v>
      </c>
      <c r="F47" s="64">
        <f>'Pattern Design'!G35</f>
        <v>0</v>
      </c>
      <c r="G47" s="64">
        <f>'Pattern Design'!H35</f>
        <v>0</v>
      </c>
      <c r="H47" s="64">
        <f>'Pattern Design'!I35</f>
        <v>0</v>
      </c>
      <c r="I47" s="64">
        <f>'Pattern Design'!J35</f>
        <v>0</v>
      </c>
      <c r="J47" s="64">
        <f>'Pattern Design'!K35</f>
        <v>0</v>
      </c>
      <c r="K47" s="64">
        <f>'Pattern Design'!L35</f>
        <v>0</v>
      </c>
      <c r="L47" s="64">
        <f>'Pattern Design'!M35</f>
        <v>0</v>
      </c>
      <c r="M47" s="64">
        <f>'Pattern Design'!N35</f>
        <v>0</v>
      </c>
      <c r="N47" s="64">
        <f>'Pattern Design'!O35</f>
        <v>0</v>
      </c>
      <c r="O47" s="64">
        <f>'Pattern Design'!P35</f>
        <v>0</v>
      </c>
      <c r="P47" s="64">
        <f>'Pattern Design'!Q35</f>
        <v>0</v>
      </c>
      <c r="Q47" s="64">
        <f>'Pattern Design'!R35</f>
        <v>0</v>
      </c>
      <c r="R47" s="64">
        <f>'Pattern Design'!S35</f>
        <v>0</v>
      </c>
      <c r="S47" s="64">
        <f>'Pattern Design'!T35</f>
        <v>0</v>
      </c>
      <c r="T47" s="64">
        <f>'Pattern Design'!U35</f>
        <v>0</v>
      </c>
      <c r="U47" s="64">
        <f>'Pattern Design'!V35</f>
        <v>0</v>
      </c>
      <c r="V47" s="64">
        <f>'Pattern Design'!W35</f>
        <v>0</v>
      </c>
      <c r="W47" s="64">
        <f>'Pattern Design'!X35</f>
        <v>0</v>
      </c>
      <c r="X47" s="64">
        <f>'Pattern Design'!Y35</f>
        <v>0</v>
      </c>
      <c r="Y47" s="64">
        <f>'Pattern Design'!Z35</f>
        <v>0</v>
      </c>
      <c r="Z47" s="64">
        <f>'Pattern Design'!AA35</f>
        <v>0</v>
      </c>
      <c r="AA47" s="64">
        <f>'Pattern Design'!AB35</f>
        <v>0</v>
      </c>
      <c r="AB47" s="64">
        <f>'Pattern Design'!AC35</f>
        <v>0</v>
      </c>
      <c r="AC47" s="64">
        <f>'Pattern Design'!AD35</f>
        <v>0</v>
      </c>
      <c r="AD47" s="64">
        <f>'Pattern Design'!AE35</f>
        <v>0</v>
      </c>
      <c r="AE47" s="64">
        <f>'Pattern Design'!AF35</f>
        <v>0</v>
      </c>
      <c r="AF47" s="64">
        <f>'Pattern Design'!AG35</f>
        <v>0</v>
      </c>
      <c r="AG47" s="64">
        <f>'Pattern Design'!AH35</f>
        <v>0</v>
      </c>
      <c r="AH47" s="64">
        <f>'Pattern Design'!AI35</f>
        <v>0</v>
      </c>
      <c r="AI47" s="64">
        <f>'Pattern Design'!AJ35</f>
        <v>0</v>
      </c>
      <c r="AJ47" s="64">
        <f>'Pattern Design'!AK35</f>
        <v>0</v>
      </c>
      <c r="AK47" s="64">
        <f>'Pattern Design'!AL35</f>
        <v>0</v>
      </c>
      <c r="AL47" s="64">
        <f>'Pattern Design'!AM35</f>
        <v>0</v>
      </c>
      <c r="AM47" s="64">
        <f>'Pattern Design'!AN35</f>
        <v>0</v>
      </c>
      <c r="AN47" s="64">
        <f>'Pattern Design'!AO35</f>
        <v>0</v>
      </c>
    </row>
    <row r="48" spans="1:41" x14ac:dyDescent="0.2">
      <c r="A48">
        <f>'Pattern Design'!AI21</f>
        <v>0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honeticPr fontId="43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H88"/>
  <sheetViews>
    <sheetView workbookViewId="0">
      <selection activeCell="B25" sqref="B25"/>
    </sheetView>
  </sheetViews>
  <sheetFormatPr defaultColWidth="9.28515625" defaultRowHeight="15" x14ac:dyDescent="0.2"/>
  <cols>
    <col min="1" max="1" width="13.7109375" style="4" bestFit="1" customWidth="1"/>
    <col min="2" max="2" width="27.28515625" style="4" bestFit="1" customWidth="1"/>
    <col min="3" max="3" width="10.28515625" style="4" bestFit="1" customWidth="1"/>
    <col min="4" max="4" width="22.5703125" style="4" bestFit="1" customWidth="1"/>
    <col min="5" max="5" width="19.7109375" style="4" bestFit="1" customWidth="1"/>
    <col min="6" max="6" width="24.28515625" style="4" bestFit="1" customWidth="1"/>
    <col min="7" max="16384" width="9.285156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161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15A094B620A44AE6071BA6BFAEAC4" ma:contentTypeVersion="13" ma:contentTypeDescription="Create a new document." ma:contentTypeScope="" ma:versionID="af27b1f51ceb6c8c405971a452517602">
  <xsd:schema xmlns:xsd="http://www.w3.org/2001/XMLSchema" xmlns:xs="http://www.w3.org/2001/XMLSchema" xmlns:p="http://schemas.microsoft.com/office/2006/metadata/properties" xmlns:ns3="9aeccc5d-403d-439e-8d03-2d08f847ff8e" xmlns:ns4="59f43463-db30-4112-b073-298e2b74d1ad" targetNamespace="http://schemas.microsoft.com/office/2006/metadata/properties" ma:root="true" ma:fieldsID="4f61d9d907179160a140820d0457a4a2" ns3:_="" ns4:_="">
    <xsd:import namespace="9aeccc5d-403d-439e-8d03-2d08f847ff8e"/>
    <xsd:import namespace="59f43463-db30-4112-b073-298e2b74d1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ccc5d-403d-439e-8d03-2d08f847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463-db30-4112-b073-298e2b7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14AF7F-B299-4993-A2D8-C72748EA0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9A92B5-DF44-46D8-A132-0E6CDF28CB96}">
  <ds:schemaRefs>
    <ds:schemaRef ds:uri="http://schemas.microsoft.com/office/2006/documentManagement/types"/>
    <ds:schemaRef ds:uri="59f43463-db30-4112-b073-298e2b74d1ad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9aeccc5d-403d-439e-8d03-2d08f847ff8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B3CA95-D00E-48ED-85FE-01680D3BB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ccc5d-403d-439e-8d03-2d08f847ff8e"/>
    <ds:schemaRef ds:uri="59f43463-db30-4112-b073-298e2b74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youns05@daum.net</cp:lastModifiedBy>
  <cp:lastPrinted>2020-10-21T22:13:38Z</cp:lastPrinted>
  <dcterms:created xsi:type="dcterms:W3CDTF">2009-04-28T15:21:37Z</dcterms:created>
  <dcterms:modified xsi:type="dcterms:W3CDTF">2025-04-06T03:05:08Z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0x0101006CE15A094B620A44AE6071BA6BFAEAC4</vt:lpwstr>
  </property>
</Properties>
</file>